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innosuissech.sharepoint.com/sites/Betrieb/Wirkungsmessung/7 Reporting_Controlling/73_2_Kommunikation Wirkungsergebnisse/"/>
    </mc:Choice>
  </mc:AlternateContent>
  <xr:revisionPtr revIDLastSave="55" documentId="8_{B7541D3B-E2CF-4E9F-8841-10B5D8DC113F}" xr6:coauthVersionLast="47" xr6:coauthVersionMax="47" xr10:uidLastSave="{437B33E8-C1F9-419E-9ABA-E0F601163903}"/>
  <bookViews>
    <workbookView xWindow="-120" yWindow="-120" windowWidth="38640" windowHeight="15720" xr2:uid="{4BC6AAC9-35E7-45DA-9E9D-D50960AF66CF}"/>
  </bookViews>
  <sheets>
    <sheet name="Wirkungindikatoren" sheetId="11" r:id="rId1"/>
    <sheet name="Über das Wirkungsmonitoring" sheetId="5" r:id="rId2"/>
  </sheets>
  <definedNames>
    <definedName name="_xlnm._FilterDatabase" localSheetId="0" hidden="1">Wirkungindikatoren!$B$11:$K$228</definedName>
    <definedName name="_xlnm.Print_Area" localSheetId="1">'Über das Wirkungsmonitoring'!$A:$G</definedName>
    <definedName name="_xlnm.Print_Area" localSheetId="0">Wirkungindikatoren!$B:$K</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2" i="11" l="1"/>
  <c r="K163" i="11"/>
  <c r="K99" i="11"/>
  <c r="K102" i="11"/>
  <c r="K103" i="11"/>
  <c r="K104" i="11"/>
  <c r="K113" i="11"/>
  <c r="K114" i="11"/>
  <c r="K111" i="11"/>
  <c r="K115" i="11"/>
  <c r="K110" i="11"/>
  <c r="K145" i="11" l="1"/>
  <c r="K134" i="11"/>
  <c r="K188" i="11" l="1"/>
  <c r="K228" i="11"/>
  <c r="K227" i="11"/>
  <c r="K226" i="11"/>
  <c r="K224" i="11"/>
  <c r="K223" i="11"/>
  <c r="K222" i="11"/>
  <c r="K221" i="11"/>
  <c r="K220"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0" i="11"/>
  <c r="K189"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2" i="11"/>
  <c r="K161" i="11"/>
  <c r="K160" i="11"/>
  <c r="K159" i="11"/>
  <c r="K158" i="11"/>
  <c r="K157" i="11"/>
  <c r="K156" i="11"/>
  <c r="K155" i="11"/>
  <c r="K154" i="11"/>
  <c r="K151" i="11"/>
  <c r="K150" i="11"/>
  <c r="K149" i="11"/>
  <c r="K148" i="11"/>
  <c r="K144" i="11"/>
  <c r="K143" i="11"/>
  <c r="K142" i="11"/>
  <c r="K141" i="11"/>
  <c r="K140" i="11"/>
  <c r="K139" i="11"/>
  <c r="K138" i="11"/>
  <c r="K137" i="11"/>
  <c r="K136" i="11"/>
  <c r="K135" i="11"/>
  <c r="K131" i="11"/>
  <c r="K130" i="11"/>
  <c r="K129" i="11"/>
  <c r="K128" i="11"/>
  <c r="K127" i="11"/>
  <c r="K126" i="11"/>
  <c r="K125" i="11"/>
  <c r="K124" i="11"/>
  <c r="K123" i="11"/>
  <c r="K122" i="11"/>
  <c r="K121" i="11"/>
  <c r="K120" i="11"/>
  <c r="K119" i="11"/>
  <c r="K118" i="11"/>
  <c r="K117" i="11"/>
  <c r="K116" i="11"/>
  <c r="K112" i="11"/>
  <c r="K108" i="11"/>
  <c r="K109" i="11"/>
  <c r="K107" i="11"/>
  <c r="K96" i="11"/>
  <c r="K94" i="11"/>
  <c r="K93" i="11"/>
  <c r="K92" i="11"/>
  <c r="K91" i="11"/>
  <c r="K90" i="11"/>
  <c r="K89" i="11"/>
  <c r="K88" i="11"/>
  <c r="K87" i="11"/>
  <c r="K86" i="11"/>
  <c r="K85"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1" i="11"/>
  <c r="K30" i="11"/>
  <c r="K29" i="11"/>
  <c r="K28" i="11"/>
  <c r="K27" i="11"/>
  <c r="K26" i="11"/>
  <c r="K25" i="11"/>
  <c r="K24" i="11"/>
  <c r="K23" i="11"/>
  <c r="K22" i="11"/>
  <c r="K21" i="11"/>
  <c r="K20" i="11"/>
  <c r="K19" i="11"/>
  <c r="K18" i="11"/>
  <c r="K17" i="11"/>
  <c r="K16" i="11"/>
  <c r="K15" i="11"/>
  <c r="K14" i="11"/>
  <c r="K13" i="11"/>
  <c r="H100" i="11" l="1"/>
  <c r="K100" i="11" s="1"/>
  <c r="H219" i="11" l="1"/>
  <c r="H225" i="11"/>
  <c r="K219" i="11" l="1"/>
  <c r="K225" i="11"/>
  <c r="H106" i="11"/>
  <c r="H101" i="11"/>
  <c r="K101" i="11" s="1"/>
  <c r="H105" i="11"/>
  <c r="H98" i="11"/>
  <c r="H84" i="11"/>
  <c r="K105" i="11" l="1"/>
  <c r="K106" i="11"/>
  <c r="K84" i="11"/>
  <c r="K98" i="1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26F09F3-5288-48B4-84B5-897A7C1576ED}" keepAlive="1" name="Abfrage - applications_approved" description="Verbindung mit der Abfrage 'applications_approved' in der Arbeitsmappe." type="5" refreshedVersion="8" background="1" saveData="1">
    <dbPr connection="Provider=Microsoft.Mashup.OleDb.1;Data Source=$Workbook$;Location=applications_approved;Extended Properties=&quot;&quot;" command="SELECT * FROM [applications_approved]"/>
  </connection>
  <connection id="2" xr16:uid="{C24371F9-F1E8-488F-A241-CB2B519F29B5}" keepAlive="1" name="Abfrage - funds_approved" description="Verbindung mit der Abfrage 'funds_approved' in der Arbeitsmappe." type="5" refreshedVersion="8" background="1" saveData="1">
    <dbPr connection="Provider=Microsoft.Mashup.OleDb.1;Data Source=$Workbook$;Location=funds_approved;Extended Properties=&quot;&quot;" command="SELECT * FROM [funds_approved]"/>
  </connection>
  <connection id="3" xr16:uid="{0400B9A2-1185-4B3F-825D-E9693C665219}" keepAlive="1" name="Abfrage - Tabelle12" description="Verbindung mit der Abfrage 'Tabelle12' in der Arbeitsmappe." type="5" refreshedVersion="8" background="1" saveData="1">
    <dbPr connection="Provider=Microsoft.Mashup.OleDb.1;Data Source=$Workbook$;Location=Tabelle12;Extended Properties=&quot;&quot;" command="SELECT * FROM [Tabelle12]"/>
  </connection>
  <connection id="4" xr16:uid="{CC46DD26-5F77-4103-921E-7D35DF88D805}" keepAlive="1" name="Abfrage - Tabelle2" description="Verbindung mit der Abfrage 'Tabelle2' in der Arbeitsmappe." type="5" refreshedVersion="0" background="1" saveData="1">
    <dbPr connection="Provider=Microsoft.Mashup.OleDb.1;Data Source=$Workbook$;Location=Tabelle2;Extended Properties=&quot;&quot;" command="SELECT * FROM [Tabelle2]"/>
  </connection>
</connections>
</file>

<file path=xl/sharedStrings.xml><?xml version="1.0" encoding="utf-8"?>
<sst xmlns="http://schemas.openxmlformats.org/spreadsheetml/2006/main" count="1081" uniqueCount="343">
  <si>
    <t>Start-up Core Coaching</t>
  </si>
  <si>
    <t>Innovation Booster</t>
  </si>
  <si>
    <t>Innovationsschecks</t>
  </si>
  <si>
    <t>Innovationsprojekte ohne Umsetzungspartner</t>
  </si>
  <si>
    <t>1. Risikoreiche Innovationen</t>
  </si>
  <si>
    <t>2. WTT beschleunigen und stärken</t>
  </si>
  <si>
    <t>3. KMU stärken</t>
  </si>
  <si>
    <t>4. Stärkung Gründungen und Start-ups</t>
  </si>
  <si>
    <t>5. Zukünftige Schlüsselthemen</t>
  </si>
  <si>
    <t>Abkürzung in Tabelle</t>
  </si>
  <si>
    <t>1 Risikoreiche Innovationen ermöglichen, die andernfalls nicht zustande kommen</t>
  </si>
  <si>
    <t>2 Wissens- und Technologietransfer zwischen Forschung und Wirtschaft beschleunigen</t>
  </si>
  <si>
    <t>3 Wachstums- und Leistungsfähigkeit von KMU stärken</t>
  </si>
  <si>
    <t>4 Zu mehr Gründungen und schnellerem Wachstum von Start-ups beitragen</t>
  </si>
  <si>
    <t>5 Innovationsaktivitäten in Schlüsselthemen der Zukunft stimulieren</t>
  </si>
  <si>
    <t>Eigentumsrechte</t>
  </si>
  <si>
    <t>Innovationsprojekte 
mit Umsetzungspartner</t>
  </si>
  <si>
    <t>Weiterführung und Umsetzung</t>
  </si>
  <si>
    <t>Subsidiarität Förderung (Mitnahmeeffekte)</t>
  </si>
  <si>
    <r>
      <rPr>
        <b/>
        <sz val="11"/>
        <color rgb="FF53565A"/>
        <rFont val="Arial"/>
        <family val="2"/>
      </rPr>
      <t>Tabellarische Zusammenstellung der Ergebnisse des Wirkungsmonitorings</t>
    </r>
    <r>
      <rPr>
        <sz val="11"/>
        <color rgb="FF53565A"/>
        <rFont val="Arial"/>
        <family val="2"/>
      </rPr>
      <t xml:space="preserve">
Innosuisse bietet Ihnen einen tabellarischen Überblick über wichtige Ergebnisse und Indikatoren des Wirkungsmonitorings, welche seit 2021 schrittweise und systematisch umgesetzt wird. Die Ergebnisse sind nach verschiedenen Programmen und Instrumenten von Innosuisse gegliedert, welche bereits in das Wirkungsmonitoring integriert sind. Diese lassen sich in drei Themenbereichen zusammenfassen (vgl. Abbildung 1).
</t>
    </r>
  </si>
  <si>
    <t>Tabellarische Zusammenstellung ausgewählter Wirkungsindikatoren</t>
  </si>
  <si>
    <t>Stossrichtungen der Wirkung:
verwendete Abkürzungen</t>
  </si>
  <si>
    <t>&gt; Zur tabellarischen Zusammenstellung der Wirkungsindikatoren</t>
  </si>
  <si>
    <t>Über das Wirkungsmonitoring</t>
  </si>
  <si>
    <t>Für Rückfragen oder weitere Auskünfte wenden Sie sich bitte an:</t>
  </si>
  <si>
    <t>adrian.berwert@innosuisse.ch</t>
  </si>
  <si>
    <t>Diversität</t>
  </si>
  <si>
    <t>Ergebnisse / Indikatoren</t>
  </si>
  <si>
    <t>Charakterisierung der Förderung</t>
  </si>
  <si>
    <r>
      <rPr>
        <b/>
        <sz val="11"/>
        <color rgb="FF53565A"/>
        <rFont val="Arial"/>
        <family val="2"/>
      </rPr>
      <t>Methodische Grundlagen</t>
    </r>
    <r>
      <rPr>
        <sz val="11"/>
        <color rgb="FF53565A"/>
        <rFont val="Arial"/>
        <family val="2"/>
      </rPr>
      <t xml:space="preserve">
Das Wirkungsmonitoring von Innosuisse basiert auf obligatorischen Befragungen und  Vollerhebungen bei allen Innovationsprojekten mit und ohne Umsetzungspartnern, der KMU bei den Innovationsschecks sowie bei allen am Core Coaching teilnehmenden Start-ups. Die Erhebungen erfolgen in der Regel bei Abschluss der Förderungen und drei Jahre danach. Bei den Innovation Boostern basieren die Zahlen auf Reporting-Daten aller laufenden Initiativen. Die Ergebnisse basieren auf Selbsteinschätzungen der befragten Zielgruppen. Je nach Befragung und Instrument liegt der Rücklauf zwischen rund 50% und über 75% und erlaubt damit statistisch valide Aussagen.</t>
    </r>
  </si>
  <si>
    <t>Wichtige Vorbemerkungen</t>
  </si>
  <si>
    <t>Innosuisse
Wirkungsmonitoring 2021-2023</t>
  </si>
  <si>
    <r>
      <rPr>
        <b/>
        <sz val="11"/>
        <color rgb="FF53565A"/>
        <rFont val="Arial"/>
        <family val="2"/>
      </rPr>
      <t>Dargestellte Inhalte und Ergebnisse</t>
    </r>
    <r>
      <rPr>
        <sz val="11"/>
        <color rgb="FF53565A"/>
        <rFont val="Arial"/>
        <family val="2"/>
      </rPr>
      <t xml:space="preserve">
Die dargestellten Ergebnisse geben Auskunft über die Zielerreichung und die Wirkungen in fünf langfristigen Wirkungszielen oder Stossrichtungen der Innovationsförderung (siehe Abbildung).
Die Ergebnisse lassen sich in der tabellarischen Zusammenstellung 
(Tabellenblatt "Ausgewählte Wirkungsindikatoren") filtern nach vier Elementen:
- nach den Instrumenten im Wirkungsmonitoring;
- nach Fördernehmer:innen / Zielgruppen des Wirkungsmonitorings;
- nach den Stossrichtungender Innovationsförderung (siehe Abkürzungen Tabelle);
- nach einzelnen weiteren Kategorien der Wirkungsberichterstattung.</t>
    </r>
  </si>
  <si>
    <t>Fünf Stossrichtungen der Wirkungen der Innovationsförderung</t>
  </si>
  <si>
    <t>BRIDGE Proof of Concept</t>
  </si>
  <si>
    <t>BRIDGE Discovery</t>
  </si>
  <si>
    <t>Digitale Geschäftsmodelle</t>
  </si>
  <si>
    <t>Digitale Technologien</t>
  </si>
  <si>
    <t>Digitalisierung</t>
  </si>
  <si>
    <t>Nachhaltigkeit</t>
  </si>
  <si>
    <t>Unterstützung bei Markteintritt</t>
  </si>
  <si>
    <t>Instrument</t>
  </si>
  <si>
    <t>Zufriedenheit</t>
  </si>
  <si>
    <t>Zielerreichung</t>
  </si>
  <si>
    <t>Erfolg</t>
  </si>
  <si>
    <t>Wirkung Wirtschaft</t>
  </si>
  <si>
    <t>Kategorie</t>
  </si>
  <si>
    <t>Wirkung Forschung &amp; Entwicklung, WTT und Innovation</t>
  </si>
  <si>
    <t>Wirkung Zusammenarbeit</t>
  </si>
  <si>
    <t>Wirkung Gesellschaft</t>
  </si>
  <si>
    <r>
      <t xml:space="preserve">Die dargestellten Ergebnisse machen Aussagen zu den Wirkungen der Innovationsförderung in fünf definierten </t>
    </r>
    <r>
      <rPr>
        <b/>
        <sz val="10"/>
        <color theme="0" tint="-0.499984740745262"/>
        <rFont val="Arial"/>
        <family val="2"/>
      </rPr>
      <t>Stossrichtungen der Förderung</t>
    </r>
    <r>
      <rPr>
        <sz val="10"/>
        <color theme="0" tint="-0.499984740745262"/>
        <rFont val="Arial"/>
        <family val="2"/>
      </rPr>
      <t xml:space="preserve"> (=Wirkungsziele) der Innosuisse. Sie sind nach diesen Stossrichtungen gegliedert. Weiter können die Ergebnisse selektiv gefiltert werden nach a) Instrumenten, b) Zielgruppen, c) Stossrichtungen sowie d) typologischen Kategorien.</t>
    </r>
  </si>
  <si>
    <r>
      <t xml:space="preserve">Die Ergebnisse basieren in der Regel auf obligatorischen </t>
    </r>
    <r>
      <rPr>
        <b/>
        <sz val="10"/>
        <color theme="0" tint="-0.499984740745262"/>
        <rFont val="Arial"/>
        <family val="2"/>
      </rPr>
      <t>Befragungen</t>
    </r>
    <r>
      <rPr>
        <sz val="10"/>
        <color theme="0" tint="-0.499984740745262"/>
        <rFont val="Arial"/>
        <family val="2"/>
      </rPr>
      <t xml:space="preserve"> bei </t>
    </r>
    <r>
      <rPr>
        <b/>
        <sz val="10"/>
        <color theme="0" tint="-0.499984740745262"/>
        <rFont val="Arial"/>
        <family val="2"/>
      </rPr>
      <t xml:space="preserve">Abschluss der Förderung. </t>
    </r>
    <r>
      <rPr>
        <sz val="10"/>
        <color theme="0" tint="-0.499984740745262"/>
        <rFont val="Arial"/>
        <family val="2"/>
      </rPr>
      <t>Auf Ergebnisse</t>
    </r>
    <r>
      <rPr>
        <b/>
        <sz val="10"/>
        <color theme="0" tint="-0.499984740745262"/>
        <rFont val="Arial"/>
        <family val="2"/>
      </rPr>
      <t xml:space="preserve"> drei Jahre nach Abschluss</t>
    </r>
    <r>
      <rPr>
        <sz val="10"/>
        <color theme="0" tint="-0.499984740745262"/>
        <rFont val="Arial"/>
        <family val="2"/>
      </rPr>
      <t xml:space="preserve"> wird jeweils speziell darauf hingewiesen. </t>
    </r>
  </si>
  <si>
    <r>
      <t xml:space="preserve">Die </t>
    </r>
    <r>
      <rPr>
        <b/>
        <sz val="10"/>
        <color theme="0" tint="-0.499984740745262"/>
        <rFont val="Arial"/>
        <family val="2"/>
      </rPr>
      <t>Selbsteinschätzungen</t>
    </r>
    <r>
      <rPr>
        <sz val="10"/>
        <color theme="0" tint="-0.499984740745262"/>
        <rFont val="Arial"/>
        <family val="2"/>
      </rPr>
      <t xml:space="preserve"> bei den Befragungen basieren zum Teil auf einer durchgängigen </t>
    </r>
    <r>
      <rPr>
        <b/>
        <sz val="10"/>
        <color theme="0" tint="-0.499984740745262"/>
        <rFont val="Arial"/>
        <family val="2"/>
      </rPr>
      <t>Skala</t>
    </r>
    <r>
      <rPr>
        <sz val="10"/>
        <color theme="0" tint="-0.499984740745262"/>
        <rFont val="Arial"/>
        <family val="2"/>
      </rPr>
      <t xml:space="preserve"> zwischen 1 (trifft überhaupt nicht zu / überhaupt keine Bedeutung) und 6 (trifft vollständig zu / sehr hohe Bedeutung). Weitere Antworten basieren auf einer ja/nein-Skala oder numerischen Angaben.</t>
    </r>
  </si>
  <si>
    <r>
      <t xml:space="preserve">Die Ergebnisse unterschieden sich nach Berichtsjahren. Es lässt sich daraus </t>
    </r>
    <r>
      <rPr>
        <b/>
        <sz val="10"/>
        <color theme="0" tint="-0.499984740745262"/>
        <rFont val="Arial"/>
        <family val="2"/>
      </rPr>
      <t xml:space="preserve">kein zeitlicher Trend </t>
    </r>
    <r>
      <rPr>
        <sz val="10"/>
        <color theme="0" tint="-0.499984740745262"/>
        <rFont val="Arial"/>
        <family val="2"/>
      </rPr>
      <t xml:space="preserve">ableiten. Massgebend für die Wirkungsberichterstattung sind die </t>
    </r>
    <r>
      <rPr>
        <b/>
        <sz val="10"/>
        <color theme="0" tint="-0.499984740745262"/>
        <rFont val="Arial"/>
        <family val="2"/>
      </rPr>
      <t>Mittelwerte in Fett</t>
    </r>
    <r>
      <rPr>
        <sz val="10"/>
        <color theme="0" tint="-0.499984740745262"/>
        <rFont val="Arial"/>
        <family val="2"/>
      </rPr>
      <t xml:space="preserve"> der einzelnen Berichtsjahre.</t>
    </r>
  </si>
  <si>
    <t>Produktinnovationen</t>
  </si>
  <si>
    <t>Prozessinnovationen</t>
  </si>
  <si>
    <t>Dienstleistungsinnovationen</t>
  </si>
  <si>
    <t>Businessmodell-Innovationen</t>
  </si>
  <si>
    <t>Soziale Innovationen</t>
  </si>
  <si>
    <t>Radikale Innovationen</t>
  </si>
  <si>
    <t>Radikale Innovationsideen</t>
  </si>
  <si>
    <t>Inkrementelle Innovationen</t>
  </si>
  <si>
    <t>Disruptive Innovationen</t>
  </si>
  <si>
    <t>Interdisziplinär</t>
  </si>
  <si>
    <t>Transdisziplinär</t>
  </si>
  <si>
    <t>Hohe Zielerreichung bei Projekt</t>
  </si>
  <si>
    <t>Ungenügende Zielerreichung bei Projekt</t>
  </si>
  <si>
    <t>Hohe Zielerreichung bei Forschung</t>
  </si>
  <si>
    <t>Ungenügende Zielerreichung bei Forschung</t>
  </si>
  <si>
    <t>Hohe Zielerreichung bei Anwendungsorientierung</t>
  </si>
  <si>
    <t>Ungenügende Zielerreichung bei Anwendungsorientierung</t>
  </si>
  <si>
    <t>Hoher Erfolg des Projektes</t>
  </si>
  <si>
    <t>Hohe Zufriedenheit</t>
  </si>
  <si>
    <t>Keine oder geringe Zufriedenheit</t>
  </si>
  <si>
    <t>Mitnahmeeffekt</t>
  </si>
  <si>
    <t>Fortführung Innovationsidee</t>
  </si>
  <si>
    <t>Folgeprojekt</t>
  </si>
  <si>
    <t>Anteil der Projekte, die Produktinnovationen verfolgen. Es können gleichzeitig mehrere Arten von Innovationen verfolgt werden (ja/nein).</t>
  </si>
  <si>
    <t>Anteil der Innovationsschecks, die Produktinnovationen verfolgen. Es können gleichzeitig mehrere Arten von Innovationen verfolgt werden (ja/nein).</t>
  </si>
  <si>
    <t>Anteil der Start-ups, die Produktinnovationen verfolgen. Es können gleichzeitig mehrere Arten von Innovationen verfolgt werden (ja/nein).</t>
  </si>
  <si>
    <t>Anteil der Projekte, die Prozessinnovationen verfolgen. Es können gleichzeitig mehrere Arten von Innovationen verfolgt werden (ja/nein).</t>
  </si>
  <si>
    <t>Anteil der Innovationsschecks, die Prozessinnovationen verfolgen. Es können gleichzeitig mehrere Arten von Innovationen verfolgt werden (ja/nein).</t>
  </si>
  <si>
    <t>Anteil der Start-ups, die Prozessinnovationen verfolgen. Es können gleichzeitig mehrere Arten von Innovationen verfolgt werden (ja/nein).</t>
  </si>
  <si>
    <t>Anteil der Projekte, die Dienstleistungsinnovationen verfolgen. Es können gleichzeitig mehrere Arten von Innovationen verfolgt werden. (ja/nein).</t>
  </si>
  <si>
    <t>Anteil der Innovationsschecks, die Dienstleistungsinnovationen verfolgen. Es können gleichzeitig mehrere Arten von Innovationen verfolgt werden. (ja/nein).</t>
  </si>
  <si>
    <t>Anteil der Start-ups, die Dienstleistungsinnovationen verfolgen. Es können gleichzeitig mehrere Arten von Innovationen verfolgt werden. (ja/nein).</t>
  </si>
  <si>
    <t>Anteil der Projekte, die Businessmodell-Innovationen verfolgen. Es können gleichzeitig mehrere Arten von Innovationen verfolgt werden. (ja/nein).</t>
  </si>
  <si>
    <t>Anteil der Innovationsschecks, die Businessmodell-Innovationen verfolgen. Es können gleichzeitig mehrere Arten von Innovationen verfolgt werden. (ja/nein).</t>
  </si>
  <si>
    <t>Anteil der Start-ups, die Businessmodell-Innovationen verfolgen. Es können gleichzeitig mehrere Arten von Innovationen verfolgt werden. (ja/nein).</t>
  </si>
  <si>
    <t>Anteil der Projekte, die soziale Innovationen verfolgen. Es können gleichzeitig mehrere Arten von Innovationen verfolgt werden. (ja/nein).</t>
  </si>
  <si>
    <t>Anteil der Innovationsschecks, die soziale Innovationen verfolgen. Es können gleichzeitig mehrere Arten von Innovationen verfolgt werden. (ja/nein).</t>
  </si>
  <si>
    <t>Anteil der Start-ups, die soziale Innovationen verfolgen. Es können gleichzeitig mehrere Arten von Innovationen verfolgt werden. (ja/nein).</t>
  </si>
  <si>
    <t>Anteil der Projekte, die radikale Innovationen verfolgen (Skalenwerte 5 und 6 / radikal und sehr radikal).</t>
  </si>
  <si>
    <t>Anteil Innovationschecks, die radikale Innovationen verfolgen (Skalenwerte 5 und 6 / radikal und sehr radikal).</t>
  </si>
  <si>
    <t>Anteil geförderte radikale Innovationsideen an allen geförderten Innovationsideen (Skalenwerte 5 bis 6 / radikal oder sehr radikal).</t>
  </si>
  <si>
    <t>Anteil von Start-ups, die radikale Innovationen verfolgen (Skalenwerte 5 und 6 / radikal und sehr radikal).</t>
  </si>
  <si>
    <t>Anteil der Projekte, die inkrementelle Innovationen verfolgen (Skalenwerte 1 und 2 / sehr inkrementell und inkrementell).</t>
  </si>
  <si>
    <t>Anteil geförderte inkrementelle Innovationsideen an allen geförderten Innovationsideen (Skalenwerte 1 und 2 / sehr inkrementell oder inkrementell).</t>
  </si>
  <si>
    <t>Anteil von Start-ups, die inkrementelle Innovationen verfolgen (Skalenwerte 1 und 2 / sehr inkrementell und inkrementell).</t>
  </si>
  <si>
    <t>Anteil Innovationsschecks, die inkrementelle Innovationen verfolgen (Skalenwerte 1 und 2 / sehr inkrementell und inkrementell).</t>
  </si>
  <si>
    <t>Anteil der Projekte, die disruptive Innovationen verfolgen (Skalenwerte 5 und 6 / disruptiv und sehr disruptiv).</t>
  </si>
  <si>
    <t>Anteil Innovationschecks, die disruptive Innovationen verfolgen (Skalenwerte 5 und 6 / disruptiv und sehr disruptiv).</t>
  </si>
  <si>
    <t>Anteil von Start-ups, die disruptive Innovationen verfolgen (Skalenwerte 5 und 6 / disruptiv und sehr disruptiv).</t>
  </si>
  <si>
    <t>Anteil der Forschungspartner, die ihr Projekt als interdisziplinär einstufen (ja/nein).</t>
  </si>
  <si>
    <t>Anteil der Forschungspartner, die ihr Projekt als transdisziplinär einstufen (ja/nein).</t>
  </si>
  <si>
    <t>Anteil der Umsetzungspartner, die die Projektziele vollständig erreicht oder übertroffen haben (Skalenwerte 5 und 6 / vollständig erreicht oder übertroffen).</t>
  </si>
  <si>
    <t>Anteil der Umsetzungspartner, die die Projektziele nicht oder nur in geringem Ausmass erreicht haben (Skalenwerte 1 bis 2 / nicht erreicht - nur in geringem Mass erreicht).</t>
  </si>
  <si>
    <t>Anteil der Forschungspartner, die die Forschungsziele im Projekt vollständig erreicht oder übertroffen haben (Skalenwerte 5 und 6 / vollständig erreicht oder übertroffen).</t>
  </si>
  <si>
    <t>Anteil der Forschungspartner, die die Forschungsziele im Projekt vollständig erreicht oder übertroffen haben (Skalenwerte 5 bis 6 / vollständig erreicht oder übertroffen).</t>
  </si>
  <si>
    <t>Anteil der Forschungspartner, die die Projektziele nicht oder nur in geringem Ausmass erreicht haben (Skalenwerte 1 bis 2 / nicht erreicht - nur in geringem Mass erreicht).</t>
  </si>
  <si>
    <t>Anteil der Forschungspartner, die die Forschungsziele nicht oder nur in geringem Ausmass erreicht haben (Skalenwerte 1 bis 2 / nicht erreicht - nur in eher geringem Mass erreicht).</t>
  </si>
  <si>
    <t>Anteil der Forschungspartner, die die Forschungsziele nicht oder nur in geringem Ausmass erreicht haben (Skalenwerte 1 bis 2 / nicht erreicht - nur in geringem Mass erreicht).</t>
  </si>
  <si>
    <t>Anteil der Forschungspartner, die die Anwendungs- und Umsetzungsziele im Projekt vollständig erreicht oder übertroffen haben (Skalenwerte 5 und 6 / vollständig erreicht oder übertroffen).</t>
  </si>
  <si>
    <t>Anteil der Forschungspartner, die die Anwendungs- und Umsetzungsziele nicht oder nur in geringem Ausmass erreicht haben (Skalenwerte 1 bis 2 / nicht erreicht - nur in geringem Mass erreicht).</t>
  </si>
  <si>
    <t>Anteil der Umsetzungspartner, welche das abgeschlossene Projekt als hohen oder sehr hohen Erfolg beurteilen (Skalenwerte 5 und 6 / hoher Erfolg und sehr hoher Erfolg).</t>
  </si>
  <si>
    <t>Anteil der Forschungspartner, welche das abgeschlossene Projekt als hohen oder sehr hohen Erfolg beurteilen (Skalenwerte 5 und 6 / hoher Erfolg und sehr hoher Erfolg).</t>
  </si>
  <si>
    <t>Anteil der Umsetzungspartner, welche mit dem Instrument der Innovationsprojekte zufrieden oder sehr zufrieden sind (Skalenwerte 5 und 6 / hohe und sehr hohe Zufriedenheit).</t>
  </si>
  <si>
    <t>Anteil der Umsetzungspartner, welche mit dem IInnovationsscheck zufrieden oder sehr zufrieden sind (Skalenwerte 5 und 6 / hohe und sehr hohe Zufriedenheit).</t>
  </si>
  <si>
    <t>Anteil der Umsetzungspartner, welche mit dem Instrument der Innovationsprojekte nicht oder nur wenig zufrieden sind (Skalenwerte 1 und 2 / keine und nur geringe Zufriedenheit).</t>
  </si>
  <si>
    <t>Anteil der Projekte, welche beim Umsetzungspartner auch ohne Förderung in unverändertem Inhalt und Umfang durchgeführt worden wären (ja/nein).</t>
  </si>
  <si>
    <t>Anteil der Projekte, welche beim Forschungspartner auch ohne Förderung in unverändertem Inhalt und Umfang durchgeführt worden wären (ja/nein).</t>
  </si>
  <si>
    <t>Anteil der Innovationsschecks, welche bei den KMU auch ohne Förderung in unverändertem Inhalt und Umfang durchgeführt worden wären (ja/nein).</t>
  </si>
  <si>
    <t>Anteil der KMU, die die Innovationsidee nach Abschluss des Innovationsschecks weiterentwickelt haben oder dies planen (ja/nein).</t>
  </si>
  <si>
    <t>Anteil der KMU, die auf Basis der Ergebnisse des Innovationsschecks ein Innovationsprojekt lancieren oder dies planen in den nächsten 12 Monaten zu tun (ja/nein).</t>
  </si>
  <si>
    <t>Ursprung der Projektidee</t>
  </si>
  <si>
    <t>Stärkung des Wissens- und Technologietransfers drei Jahre nach Projektabschluss</t>
  </si>
  <si>
    <t>Forschungs- und Innovationsideen drei Jahre nach Projektabschluss</t>
  </si>
  <si>
    <t>Dissertationen</t>
  </si>
  <si>
    <t>Publikationen</t>
  </si>
  <si>
    <t>Prüfung der Machbarkeit</t>
  </si>
  <si>
    <t>Schlüssige Ergebnisse für Umsetzung</t>
  </si>
  <si>
    <t>Relevanz Zusammenarbeit mit Forschungspartner</t>
  </si>
  <si>
    <t>Relevanz Vorbereitung Innovationsprojekt</t>
  </si>
  <si>
    <t>Relevanz Vorbereitung für weiteres Instrument Innosuisse</t>
  </si>
  <si>
    <t>Relevanz Weiterentwicklung Innovationsidee</t>
  </si>
  <si>
    <t>Relevanz konkret nutzbare Ergebnisse</t>
  </si>
  <si>
    <t>Zielerreichung Zusammenarbeit mit Forschungspartner</t>
  </si>
  <si>
    <t>Zielerreichung Weiterentwicklung Innovationsidee</t>
  </si>
  <si>
    <t>Zielerreichung Vorbereitung Innovationsprojekt Innosuisse</t>
  </si>
  <si>
    <t>Zielerreichung konkret nutzbare Ergebnisse</t>
  </si>
  <si>
    <t>Zielerreichung Vorbereitung für anderes Förderangebot Innosuisse</t>
  </si>
  <si>
    <t>Zusammenarbeit Forschungs- und Umsetzungspartner</t>
  </si>
  <si>
    <t>Zusammenarbeit mit Forschungspartner</t>
  </si>
  <si>
    <t>Zusammenarbeit mit Umsetzungspartnern</t>
  </si>
  <si>
    <t>Transfer Forschungspersonal</t>
  </si>
  <si>
    <t>Ko-Publikationen</t>
  </si>
  <si>
    <t>Leistung Forschungspartner</t>
  </si>
  <si>
    <t>Wahrscheinlichkeit der Umsetzung</t>
  </si>
  <si>
    <t>Weitergeführte Innovationsideen</t>
  </si>
  <si>
    <t>Bewilligte Innovationsschecks</t>
  </si>
  <si>
    <t>Bewilligte Innovationsprojekte</t>
  </si>
  <si>
    <t>Patente und Patentanmeldungen</t>
  </si>
  <si>
    <t>Anteil der Projekte mit ursprünglicher Projektidee seitens Umsetzungspartner oder gemeinsam mit Forschungspartner entwickelte Projektidee (ja/nein).</t>
  </si>
  <si>
    <t>Anteil der Projekte mit ursprünglicher Projektidee seitens Umsetzungspartner (ja/nein).</t>
  </si>
  <si>
    <t>Anteil der Umsetzungspartner, die durch die Projektförderung den Wissens- und Technologietransfers gestärkt haben (ja/nein).</t>
  </si>
  <si>
    <t>Anteil der Umsetzungspartner, die auf Basis des geförderten Projektes weitere Forschungs- oder Innovationsideen entwickelt haben (ja/nein).</t>
  </si>
  <si>
    <t>Anteil der Projekte mit abgeschlossenen oder geplanten Dissertationen bei Forschungspartnern (ja/nein).</t>
  </si>
  <si>
    <t>Anteil der Projekte mit abgeschlossenen oder geplanten wissenschaftlichen Publikationen bei Forschungspartnern (double peer reviewed, peer-reviewed) (ja/nein).</t>
  </si>
  <si>
    <t>Anteil der Projekte mit erfolgreicher Prüfung der Machbarkeit (ja/nein).</t>
  </si>
  <si>
    <t>Anteil der Projekte mit schlüssigen Ergebnissen für nächste Umsetzungschritte (ja/nein).</t>
  </si>
  <si>
    <t>Anteil Innovationsschecks, die die Zusammenarbeit mit Forschungspartner erfolgreich aufgebaut und gestärkt haben (vollständige Zielerreichung ja/nein).</t>
  </si>
  <si>
    <t>Anteil Innovationsschecks, die eine Innovationsidee erfolgreich weiterentwickelt und getestet haben (vollständige Zielerreichung ja/nein).</t>
  </si>
  <si>
    <t>Anteil Innovationsschecks, die die Vorbereitung eines Innovationsprojektes erfolgreich erreicht haben (vollständige Zielerreichung ja/nein).</t>
  </si>
  <si>
    <t>Anteil Innovationsschecks, die erfolgreich konkrete und bereits nutzbare Ergebnisse erzielt haben (vollständige Zielerreichung ja/nein).</t>
  </si>
  <si>
    <t>Anteil Innovationsschecks, die die Eingabe und Vorbereitung für ein weiteres Instrument der Innovationsförderung (neben Innovationsprojekt) erfolgreich abgeschlossen haben (vollständige Zielerreichung ja/nein).</t>
  </si>
  <si>
    <t>Anteil der Umsetzungspartner, die nach drei Jahre nach Projektabschluss die Zusammenarbeit mit dem Forschungspartner fortsetzen (ja/nein).</t>
  </si>
  <si>
    <t>Anteil der KMU, die durch den Innovationsschecks zum ersten Mal mit einem Forschungspartner zusammengearbeitet haben.</t>
  </si>
  <si>
    <t>Anteil der Forschungspartner, die im Projekt mit potenziellen Umsetzungspartnern zusammengearbeiten haben (ja/nein).</t>
  </si>
  <si>
    <t>Anteil der Umsetzungspartner mit Anstellungen von Forschungspersonal aufgrund des Projektes (ja/nein).</t>
  </si>
  <si>
    <t>Anteil der Projekte mit abgeschlossenen oder geplanten Ko-Publikationen von Forschungs- und Umsetzungspartnern (ja/nein).</t>
  </si>
  <si>
    <t>Anteil der KMU, die die Leistung des Forschungspartners als gut oder sehr gut bewertet haben (Skalenwerte 5 und 6 / gut oder sehr gut).</t>
  </si>
  <si>
    <t>Anteil der KMU, die nach Projektabschluss weiterhin mit dem Forschungspartner zusammenarbeiten oder dies planen (ja/nein).</t>
  </si>
  <si>
    <t>Anteil der Projekte mit hoher oder sehr hoher Wahrscheinlichkeit der Umsetzung (Skalenwerte 5 und 6 / hohe oder sehr hohe Wahrscheinlichkeit).</t>
  </si>
  <si>
    <t>Anteil der Teilnehmenden welche mit den durchgeführten Events in den Innovation Booster zufrieden oder sehr zufrieden sind (Skalenwerte 5 und 6 / hohe und sehr hohe Zufriedenheit).</t>
  </si>
  <si>
    <t>Anzahl der bewilligten Innovationsschecks, die aus der Ideenförderung und -prüfung im Innovation Booster pro Jahr resultieren (Auswertung Innosuisse.</t>
  </si>
  <si>
    <t>Anzahl der bewilligten Innovationsprojekte, die aus der Ideenförderung und -prüfung im Innovation Booster pro Jahr resultieren (Auswertung Innosuisse).</t>
  </si>
  <si>
    <t>Anteil der Start-ups mit Patenten oder Patentanmeldungen, geplant oder erfolgt (ja/nein).</t>
  </si>
  <si>
    <t>Umsetzung des Projektes bei Projektabschluss</t>
  </si>
  <si>
    <t>Umsetzung auf dem Markt oder in der Organisation drei Jahre nach Projektabschluss</t>
  </si>
  <si>
    <t>Keine Umsetzung und keine Weiterführung drei Jahre nach Projektabschluss</t>
  </si>
  <si>
    <t>Ökonomische Effekte drei Jahre nach Projektabschluss</t>
  </si>
  <si>
    <t>Umsatzwachstum drei Jahre nach Projektabschluss</t>
  </si>
  <si>
    <t>Beschäftigungswachstum drei Jahre nach Projektabschluss</t>
  </si>
  <si>
    <t>Wachstum Beschäftigung in F&amp;E drei Jahre nach Projektabschluss</t>
  </si>
  <si>
    <t>Wachstum Investitionen in F&amp;E drei Jahre nach Projektabschluss</t>
  </si>
  <si>
    <t>Produktivitätssteigerung drei Jahre nach Projektabschluss</t>
  </si>
  <si>
    <t>Kosteneinsparungen drei Jahre nach Projektabschluss</t>
  </si>
  <si>
    <t>Neuheit für internationale Märkte</t>
  </si>
  <si>
    <t>Wertschöpfungsmultiplikator drei Jahre nach Projektabschluss</t>
  </si>
  <si>
    <t>Beschäftigungswirkung in Arbeitsplätzen drei Jahre nach Projektabschluss</t>
  </si>
  <si>
    <t>Zielerreichung Innovationsscheck</t>
  </si>
  <si>
    <t>Geringe Zielerreichung Innovationsschecks</t>
  </si>
  <si>
    <t>Ideenentwicklung</t>
  </si>
  <si>
    <t>Anteil der Projekte, welche nach Projektabschluss oder spätestens in zwölf Monaten auf dem Markt oder in der Organisation umgesetzt werden. (ja/nein).</t>
  </si>
  <si>
    <t>Anteil der Projekte, welche drei Jahre nach Projektabschluss nicht umgesetzt sind und auch nicht weitergeführt werden. (ja/nein).</t>
  </si>
  <si>
    <t>Anteil der KMU mit positiven ökonomischen Wirkungen als Folge der Projektförderung (ja/nein; Beschäftigung, Umsatz, Wettbewerbsfähigkeit, Produktivität, F&amp;E Investitionen).</t>
  </si>
  <si>
    <t>Anteil der KMU mit Umsatzwachstum als Folge der Projektförderung (ja/nein).</t>
  </si>
  <si>
    <t>Anteil der KMU mit Beschäftigungswachstum als Folge der Projektförderung (ja/nein).</t>
  </si>
  <si>
    <t>Anteil der KMU mit Beschäftigungswachstum in F&amp;E als Folge der Projektförderung (ja/nein).</t>
  </si>
  <si>
    <t>Anteil der KMU mit mehr Investitionen in F&amp;E als Folge der Projektförderung (ja/nein).</t>
  </si>
  <si>
    <t>Anteil der KMU mit Produktivitätssteigerung als Folge der Projektförderung (ja/nein).</t>
  </si>
  <si>
    <t>Anteil der KMU mit Kosteneinsparungenals Folge der Projektförderung (ja/nein).</t>
  </si>
  <si>
    <t>Anteil der Projekte, die mit ihrer Innovation auf die Einführung einer Neuheit für den internationalen Markt zielen, 2022 und 2021 Weltmarktneuheit (ja/nein).</t>
  </si>
  <si>
    <t>Ausgelöste Wertschöpfung während drei Jahren in Relation zu einem Förderfranken (Hochrechnung auf Basis Ergebnisse Wirkungsmonitoring).</t>
  </si>
  <si>
    <t>Durchschnittliche und durch ein gefördertes Projekt geschaffene zusätzliche Vollzeit-Arbeitsplätze (FTE).</t>
  </si>
  <si>
    <t>Anteil der KMU, die mit dem Innovationsscheck ihre Projektziele vollständig erreicht oder übertroffen haben (Skalenwerte 5 und 6 / vollständig erreicht oder übertroffen).</t>
  </si>
  <si>
    <t>Anteil der KMU, die mit dem Innovationsscheck ihre Ziele nicht oder nur in geringem Ausmass erreicht haben (Skalenwerte 1 bis 2 / nicht erreicht oder nur in geringem Mass erreicht).</t>
  </si>
  <si>
    <t>Anteil der Start-ups mit Neuheit/Innovation auf internationalen Märkten, 2022 Weltmarktneuheit (ja/nein).</t>
  </si>
  <si>
    <t>Start-ups/Spin-offs aus BRIDGE Proof of Concept Förderung</t>
  </si>
  <si>
    <t>Start-ups/Spin-offs aus Projektförderung</t>
  </si>
  <si>
    <t>Start-ups/Spin-offs aus BRIDGE Discovery Förderung</t>
  </si>
  <si>
    <t>Spin-offs aus Hochschulen und Forschung</t>
  </si>
  <si>
    <t>Start-ups und Spin-offs aus Hochschulen und Forschung</t>
  </si>
  <si>
    <t>Gründerinnen</t>
  </si>
  <si>
    <t>Gründerinnen in Teams</t>
  </si>
  <si>
    <t>Internationaliltät der Gründungsmitglieder</t>
  </si>
  <si>
    <t>Internationalität der Gründungsteams</t>
  </si>
  <si>
    <t>Markteintritt</t>
  </si>
  <si>
    <t>Relevanz Thema "Entwicklung Geschäftsmodell" für Coaching</t>
  </si>
  <si>
    <t>Relevanz Thema "Umsetzungsplan" für Coaching</t>
  </si>
  <si>
    <t>Relevanz Thema "Set-up Start-up und Organisationsentwicklung" für Coaching</t>
  </si>
  <si>
    <t>Relevanz Thema "Eigentumsrechtliche Fragen" für Coaching</t>
  </si>
  <si>
    <t>Relevanz Thema "Unterstützung beim Markteintritt" für Coaching</t>
  </si>
  <si>
    <t>Relevanz Thema "Skalierung Geschäftsmodell</t>
  </si>
  <si>
    <t>Relevanz Thema "Unterstützung bei Kapitalakquisition" für Coaching</t>
  </si>
  <si>
    <t>Relevanz Thema "Internationalisierung" für Coaching</t>
  </si>
  <si>
    <t>Unterstützung beim Geschäftsmodell</t>
  </si>
  <si>
    <t>Unterstützung beim Umsetzungsplan</t>
  </si>
  <si>
    <t>Unterstützung bei Set-up Start-up und Organisationsentwicklung</t>
  </si>
  <si>
    <t>Unterstützung bei eigentumsrechtlichen Fragen</t>
  </si>
  <si>
    <t>Unterstützung bei Skalierung Geschäftsmodell</t>
  </si>
  <si>
    <t>Unterstützung bei Kapitalakquisition</t>
  </si>
  <si>
    <t>Unterstützung bei Internationalisierung</t>
  </si>
  <si>
    <t>Hohe Unterstützungsleistung des Coachings</t>
  </si>
  <si>
    <t>Hohe Unterstützungsleistung des Coachings in mindestens einem Bereich</t>
  </si>
  <si>
    <t>Akquisition Risikokapital</t>
  </si>
  <si>
    <t>Venture Capital &gt; 5 Mio.</t>
  </si>
  <si>
    <t>Profitable Start-ups</t>
  </si>
  <si>
    <t>Profitable Start-ups drei Jahre nach Coaching-Abschluss</t>
  </si>
  <si>
    <t>Zunahme Vollzeitbeschäftigte drei Jahre nach Coachingabschluss</t>
  </si>
  <si>
    <t>Hoher Erfolg und Erwartungen erfüllt</t>
  </si>
  <si>
    <t>Eher hoher Erfolg und Erwartungen mehrheitlich erfüllt</t>
  </si>
  <si>
    <t>Anteil an BRIDGE Proof of Concept-Projekten aus der Förderperiode 2017-2021 mit gegründeten Start-ups oder Spin-offs (ja/nein, interne Auswertung).</t>
  </si>
  <si>
    <t>Anteil der Forschungspartner, bei welchen basierend auf den Projektergebnissen die Gründung eines Start-ups oder Spin-offs erfolgt oder geplant ist (ja/nein).</t>
  </si>
  <si>
    <t>Anteil der Start-ups, die direkt aus Forschung mit expliziter Regelung der Eigentumsrechte gegründet worden sind (ja/nein)</t>
  </si>
  <si>
    <t>Anteil der Start-ups, die massgeblich und direkt aus Forschung und Hochschulen gegründet worden sind (ja/nein).</t>
  </si>
  <si>
    <t>Durchschnittlicher Anteil von Gründerinnen in den Gründungsteams (ja/nein).</t>
  </si>
  <si>
    <t>Anteil der Start-up Teams mit mindestens einer Gründerin (ja/nein).</t>
  </si>
  <si>
    <t>Anteil der Gründungsmitglieder mit ausländischem Bürgerrecht (ja/nein).</t>
  </si>
  <si>
    <t>Anteil von Gründungsteams mit mindestens einem Gründungsmitglied mit ausländischem Bürgerrecht (ja/nein).</t>
  </si>
  <si>
    <t>Anteil der Start-ups, die bereits auf einem Markt sind oder dies in 12 Monaten nach Coachingabschluss planen (ja/nein).</t>
  </si>
  <si>
    <t>Anteil der Anteil der Start-ups, welche mit dem Start-up Coaching zufrieden oder sehr zufrieden sind (Skalenwerte 5 und 6 / hohe und sehr hohe Zufriedenheit).</t>
  </si>
  <si>
    <t>Anteil der Start-ups, welche mit dem Start-up Coaching nicht zufrieden sind (Skalenwerte 1 und 2 / überhaupt nicht zufrieden oder nicht zurfrieden).</t>
  </si>
  <si>
    <t>Anteil der Start-ups mit Relevanz Thema im Coaching Prozess (ja/nein)</t>
  </si>
  <si>
    <t>Anteil der Start-ups, bei welchen das Coaching massgeblich zur Entwicklung des Geschäftsmodells beigetragen hat (Skalenwerte 4 -6 / eher unterstützend, unterstützend, sehr unterstützend).</t>
  </si>
  <si>
    <t>Anteil der Start-ups, bei welchen das Coaching massgeblich zur Entwicklung eines Umsetzungsplan beigetragen hat (Skalenwerte 4 -6 / eher unterstützend, unterstützend, sehr unterstützend).</t>
  </si>
  <si>
    <t>Anteil der Start-ups, bei welchen das Coaching massgeblich zum Set-up und zur Organisationsentwicklung beigetragen hat (Skalenwerte 4 -6 / eher unterstützend, unterstützend, sehr unterstützend).</t>
  </si>
  <si>
    <t>Anteil der Start-ups, bei welchen das Coaching massgeblich zur Lösung eigentumsrechtlicher Fragen beigetragen hat (Skalenwerte 4 -6 / eher unterstützend, unterstützend, sehr unterstützend).</t>
  </si>
  <si>
    <t>Anteil der Start-ups, bei welchen das Coaching massgeblich beim Markteintritt unterstützt hat (Skalenwerte 4 -6 / eher unterstützend, unterstützend, sehr unterstützend).</t>
  </si>
  <si>
    <t>Anteil der Start-ups, bei welchen das Coaching massgeblich zur Skalierung des Geschäftsmodells beigetragen hat (Skalenwerte 4 -6 / eher unterstützend, unterstützend, sehr unterstützend).</t>
  </si>
  <si>
    <t>Anteil der Start-ups, bei welchen das Coaching massgeblich zur Kapitalakquistion beigetragen hat (Skalenwerte 4 -6 / eher unterstützend, unterstützend, sehr unterstützend).</t>
  </si>
  <si>
    <t>Anteil der Start-ups, bei welchen das Coaching massgeblich bei der Internationalisierung unterstützt hat (Skalenwerte 4 -6 / eher unterstützend, unterstützend, sehr unterstützend).</t>
  </si>
  <si>
    <t>Anteil der Start-ups, bei welchen das Coaching gleichzeitig bei mindestens drei unterstützten Bereichen einen hohen und unterstützenden Beitrag geleistet hat (Skalenwerte 5 -6 / unterstützend, sehr unterstützend).</t>
  </si>
  <si>
    <t>Anteil der Start-ups, bei welchen das Coaching bei mindestens einem unterstützten Bereichen einen hohen und unterstützenden Beitrag geleistet hat (Skalenwerte 5 -6 / unterstützend, sehr unterstützend).</t>
  </si>
  <si>
    <t>Anteil der Start-ups, die erfolgreich Risikokapital akquiriert haben. (ja/nein).</t>
  </si>
  <si>
    <t>Anteil der Start-ups, die erfolgreich Risikokapital mit mehr als 5 Mio. akquiriert haben. Bei Coachingabschluss (ja/nein).</t>
  </si>
  <si>
    <t>Anteil der profitablen Start-ups (Break-even) beim Coachingabschluss (ja//nein).</t>
  </si>
  <si>
    <t>Wachstum Vollzeitbeschäftigte der Start-ups, inklusive Gründer/-innen, in der Schweiz und im Ausland (numerische Angaben).</t>
  </si>
  <si>
    <t>Anteil der Start-ups, bei welchen ihre Erwartungen an das Coaching vollständig erfüllt oder übertroffen wurden (Skalenwerte 5 und 6 /erfüllt, übertroffen).</t>
  </si>
  <si>
    <t>Anteil der Start-ups, bei welchen ihre Erwartungen an das Coaching mehrheitlich erfüllt bis übertroffen wurden (Skalenwerte 4 bis 6 mehrheitlich erfüllt, erfüllt, übertroffen).</t>
  </si>
  <si>
    <t>Ökologische Nachhaltigkeit</t>
  </si>
  <si>
    <t>Soziale Nachhaltigkeit</t>
  </si>
  <si>
    <t>Anteil Projekte mit engem Bezug zu digitalen Technologien oder Geschäftsmodellen, aus Sicht der Umsetzungspartner (Skalenwerte 4 bis 6 / eher enger Bezug bis sehr enger Bezug).</t>
  </si>
  <si>
    <t>Anteil der Projekte mit engem Bezug zu digitalen Technologien oder Geschäftsmodellen, aus Sicht der Forschungspartner (Skalenwerte 4 bis 6 / eher enger Bezug bis sehr enger Bezug).</t>
  </si>
  <si>
    <t>Anteil der Innovationsschecks mit engem Bezug zu digitalen Technologien oder Geschäftsmodellen (Skalenwerte 4 bis 6 / eher enger Bezug bis sehr enger Bezug).</t>
  </si>
  <si>
    <t>Anteil der Projekte mit engem Bezug zu digitalen Technologien oder Geschäftsmodellen (Skalenwerte 4 bis 6 / eher enger Bezug bis sehr enger Bezug).</t>
  </si>
  <si>
    <t>Anteil der Start-ups mit engem Bezug in ihrer Geschäftsidee zu digitalen Technologien oder Geschäftsmodellen (Skalenwerte 4 bis 6 / eher enger Bezug bis sehr enger Bezug).</t>
  </si>
  <si>
    <t>Anteil Projekte mit engem Bezug zu digitalen Technologien aus Sicht der Umsetzungspartner (Skalenwerte 4 bis 6 / eher enger Bezug bis sehr enger Bezug).</t>
  </si>
  <si>
    <t>Anteil der Projekte mit engem Bezug zu digitalen Technologien, aus Sicht der Forschungspartner (Skalenwerte 4 bis 6 / eher enger Bezug bis sehr enger Bezug).</t>
  </si>
  <si>
    <t>Anteil der Innovationsschecks mit engem Bezug zu digitalen Technologien (Skalenwerte 4 bis 6 / eher enger Bezug bis sehr enger Bezug).</t>
  </si>
  <si>
    <t>Anteil der Projekte mit engem Bezug zu digitalen Technologien (Skalenwerte 4 bis 6 / eher enger Bezug bis sehr enger Bezug).</t>
  </si>
  <si>
    <t>Anteil der Start-ups mit engem Bezug in ihrer Geschäftsidee zu digitalen Technologien (Skalenwerte 4 bis 6 / eher enger Bezug bis sehr enger Bezug).</t>
  </si>
  <si>
    <t>Anteil Projekte mit engem Bezug zu digitalen Geschäftsmodellen, aus Sicht der Umsetzungspartner (Skalenwerte 4 bis 6 / eher enger Bezug bis sehr enger Bezug).</t>
  </si>
  <si>
    <t>Anteil der Projekte mit engem Bezug zu digitalen Geschäftsmodellen, aus Sicht der Forschungspartner (Skalenwerte 4 bis 6 / eher enger Bezug bis sehr enger Bezug).</t>
  </si>
  <si>
    <t>Anteil der Innovationsschecks mit engem Bezug zu Geschäftsmodellen (Skalenwerte 4 bis 6 / eher enger Bezug bis sehr enger Bezug).</t>
  </si>
  <si>
    <t>Anteil der Projekte mit engem Bezug zu digitalen Geschäftsmodellen (Skalenwerte 4 bis 6 / eher enger Bezug bis sehr enger Bezug).</t>
  </si>
  <si>
    <t>Anteil der Start-ups mit engem Bezug in ihrer Geschäftsidee zu digitalen Geschäftsmodellen (Skalenwerte 4 bis 6 / eher enger Bezug bis sehr enger Bezug).</t>
  </si>
  <si>
    <t>Anteil der Projekte, die auf ökologische und/oder soziale Beiträge zur Nachhaltigkeit zielen, aus Sicht der Umsetzungspartner (Skalenwerte 4 bis 6 / eher hohe Beiträge bis sehr hohe Beiträge).</t>
  </si>
  <si>
    <t>Anteil der Projekte, die auf ökologische und/oder soziale Beiträge zur Nachhaltigkeit zielen, aus Sicht der Forschungspartner (Skalenwerte 4 bis 6 / eher hohe Beiträge bis sehr hohe Beiträge).</t>
  </si>
  <si>
    <t>Anteil der Innovationsschecks, die auf ökologische und/oder soziale Beiträge zur Nachhaltigkeit zielen (Skalenwerte 4 bis 6 / eher hohe Beiträge bis sehr hohe Beiträge).</t>
  </si>
  <si>
    <t>Anteil der Projekte, die auf ökologische und/oder soziale Beiträge zur Nachhaltigkeit zielen (Skalenwerte 4 bis 6 / eher hohe Beiträge bis sehr hohe Beiträge).</t>
  </si>
  <si>
    <t>Anteil der Start-ups, die mit ihrer Geschäftsidee auf ökologische und/oder soziale Nachhaltigkeit zielen (Skalenwerte 4 bis 6 / eher hohe Beiträge bis sehr hohe Beiträge).</t>
  </si>
  <si>
    <t>Anteil der Projekte, die auf ökologische Beiträge zur Nachhaltigkeit zielen, aus Sicht der Umsetzungspartner (Skalenwerte 4 bis 6 / eher hohe Beiträge bis sehr hohe Beiträge).</t>
  </si>
  <si>
    <t>Anteil der Projekte, die auf ökologische Beiträge zur Nachhaltigkeit zielen, aus Sicht der Forschungspartner (Skalenwerte 4 bis 6 / eher hohe Beiträge bis sehr hohe Beiträge).</t>
  </si>
  <si>
    <t>Anteil der Innovationsschecks, die auf ökologische Beiträge zur Nachhaltigkeit zielen (Skalenwerte 4 bis 6 / eher hohe Beiträge bis sehr hohe Beiträge).</t>
  </si>
  <si>
    <t>Anteil der Projekte, die auf ökologische Nachhaltigkeit zielen (Skalenwerte 4 bis 6 / eher hohe Beiträge bis sehr hohe Beiträge).</t>
  </si>
  <si>
    <t>Anteil der Start-ups, die mit ihrer Geschäftsidee auf ökologische Nachhaltigkeit zielen (Skalenwerte 4 bis 6 / eher hohe Beiträge bis sehr hohe Beiträge).</t>
  </si>
  <si>
    <t>Anteil der Projekte, die aufsoziale Beiträge zur Nachhaltigkeit zielen, aus Sicht der Umsetzungspartner (Skalenwerte 4 bis 6 / eher hohe Beiträge bis sehr hohe Beiträge).</t>
  </si>
  <si>
    <t>Anteil der Projekte, die auf soziale Beiträge zur Nachhaltigkeit zielen, aus Sicht der Forschungspartner (Skalenwerte 4 bis 6 / eher hohe Beiträge bis sehr hohe Beiträge).</t>
  </si>
  <si>
    <t>Anteil der Innovationsschecks, die auf soziale Beiträge zur Nachhaltigkeit zielen (Skalenwerte 4 bis 6 / eher hohe Beiträge bis sehr hohe Beiträge).</t>
  </si>
  <si>
    <t>Anteil der Projekte, die auf soziale Beiträge zur Nachhaltigkeit zielen (Skalenwerte 4 bis 6 / eher hohe Beiträge bis sehr hohe Beiträge).</t>
  </si>
  <si>
    <t>Anteil der Start-ups, die mit ihrer Geschäftsidee auf soziale Nachhaltigkeit zielen (Skalenwerte 4 bis 6 / eher hohe Beiträge bis sehr hohe Beiträge).</t>
  </si>
  <si>
    <t>Indikator</t>
  </si>
  <si>
    <t>Definition des Indikators</t>
  </si>
  <si>
    <t>Anteil der Projekte, welche drei Jahre nach Projektabschluss auf dem Markt oder in der Organisation eingeführt worden sind, oder in 24 Monaten umgesetzt werden. (ja/nein)</t>
  </si>
  <si>
    <t>IP</t>
  </si>
  <si>
    <t>IS</t>
  </si>
  <si>
    <t>CC</t>
  </si>
  <si>
    <t>IB</t>
  </si>
  <si>
    <t>RP</t>
  </si>
  <si>
    <t>BD</t>
  </si>
  <si>
    <t>BP</t>
  </si>
  <si>
    <t>Anteil der Projekte, welche beim Forschungspartner auch ohne Förderung mit geringeren Änderungen (Inhalt, Umfang) oder unverändert durchgeführt worden wären (ja/nein).</t>
  </si>
  <si>
    <t>Anteil der Forschungspartner, welche mit dem Instrument der Innovationsprojekte zufrieden oder sehr zufrieden sind (Skalenwerte 5 und 6 / hohe und sehr hohe Zufriedenheit).</t>
  </si>
  <si>
    <t>Anteil der Forschungspartner, welche mit dem Instrument der Innovationsprojekte nicht oder nur wenig zufrieden sind (Skalenwerte 1 und 2 / keine und nur geringe Zufriedenheit).</t>
  </si>
  <si>
    <t>∅ 2023–25</t>
  </si>
  <si>
    <t>Anteil der Projekte, welche beim Umsetzungspartner auch ohne Förderung mit geringeren Änderungen (Zeit, Umfang) oder unverändert durchgeführt worden wären (ja/nein).</t>
  </si>
  <si>
    <t>Anteil der Innovationsschecks, welche bei den KMU auch ohne Förderung mit geringeren Änderungen (Inhalt, Umfang) oder unverändert durchgeführt worden wären (ja/nein).</t>
  </si>
  <si>
    <t>Inst</t>
  </si>
  <si>
    <t>Anteil der Innovationsideen, die nach der Förderung mit der Prüfung der Innovationsidee weitergeführt werden (z.B. Mentoring, Innovationsschecks, Innovationsprojekte; ausserhalb Innosuisse mit/ohne Förderung) (ja/nein).</t>
  </si>
  <si>
    <t>Anteil der beteiligten Personen oder Organisationen, die ihre Fähigkeiten und Kompetenzen (Kapazität) für die Entwicklung und das Testen radikaler Innovationsideen erhöht haben (Skalenwerte 5 und 6 / einverstanden oder sehr einverstanden).</t>
  </si>
  <si>
    <t>Innosuisse Wirkungsmonitoring 2023–2025</t>
  </si>
  <si>
    <t>Inkrementelle Innovationsideen</t>
  </si>
  <si>
    <t>Neuheit für globale Märkte</t>
  </si>
  <si>
    <t>Anteil der Projekte, die mit ihrer Innovation auf die Einführung einer Neuheit für den Weltmarkt zielen (globaler Markt) (ja/nein).</t>
  </si>
  <si>
    <t>Relevanz Machbarkeitsprüfung</t>
  </si>
  <si>
    <t xml:space="preserve">Relevanz Markt- und Wirkungspotential </t>
  </si>
  <si>
    <t>Relevanz Nutzung Ressourcen des Forschungspartners</t>
  </si>
  <si>
    <t>Zielerreichung Machbarkeitsprüfung</t>
  </si>
  <si>
    <t xml:space="preserve">Zielerreichung Markt- und Wirkungspotential </t>
  </si>
  <si>
    <t>Zielerreichung Nutzung Ressourcen des Forschungspartners</t>
  </si>
  <si>
    <t>Anteil Innovationsschecks, die die Machbarkeit der Innovationsidee erfolgreicht geprüft haben (ja/nein)</t>
  </si>
  <si>
    <t>Anteil Innovationsschecks, die das Markt- und Wirkungspotential erfolgreich analysiert haben (ja/nein)</t>
  </si>
  <si>
    <t>Anteil Innovationsschecks, die die Ressourcen des Forschungspartners erfolgreich genutzt haben (ja/nein)</t>
  </si>
  <si>
    <t>Anteil KMU, die mit einem Innovationsscheck eine Zusammenarbeit mit einem Forschungspartner prüfen (ja/nein).</t>
  </si>
  <si>
    <t>Anteil KMU, die mit einem Innovationsscheck die Weiterentwicklung und Prüfung einer Innovationsidee anstreben (ja/nein).</t>
  </si>
  <si>
    <t>Anteil KMU, die mit einem Innovationsscheck die Vorbereitung eines Innovationsprojektes bei Innosuisse anstreben (ja/nein).</t>
  </si>
  <si>
    <t>Anteil KMU, die mit einem Innovationsscheck konkrete und nutzbare Ergebnisse erzielen möchten (ja/nein).</t>
  </si>
  <si>
    <t>Anteil KMU, die mit einem Innovationsscheck die Machbarkeit der Innovationsidee prüfen (ja/nein)</t>
  </si>
  <si>
    <t>Anteil KMU, die mit einem Innovationsscheck das Markt- und Wirkungspotential analysieren (ja/nein)</t>
  </si>
  <si>
    <t>Anteil KMU, die mit einem Innovationsscheck die Ressourcen des Forschungspartners nutzen möchten (ja/nein)</t>
  </si>
  <si>
    <t>Anteil KMU, die mit einem Innovationsscheck die Eingabe und Vorbereitung für ein weiteres Instrument der Innovationsförderung (neben Innovationsprojekt) anstreben (a/nein).</t>
  </si>
  <si>
    <t>Version 1.0  (18.08.2026)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</si>
</sst>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CHF&quot;\ * #,##0.00_ ;_ &quot;CHF&quot;\ * \-#,##0.00_ ;_ &quot;CHF&quot;\ * &quot;-&quot;??_ ;_ @_ "/>
    <numFmt numFmtId="43" formatCode="_ * #,##0.00_ ;_ * \-#,##0.00_ ;_ * &quot;-&quot;??_ ;_ @_ "/>
    <numFmt numFmtId="165" formatCode="0.0"/>
    <numFmt numFmtId="166" formatCode="_ * #,##0_ ;_ * \-#,##0_ ;_ * &quot;-&quot;??_ ;_ @_ "/>
  </numFmts>
  <fonts count="24" x14ac:knownFonts="1">
    <font>
      <sz val="11"/>
      <color theme="1"/>
      <name val="Arial"/>
      <family val="2"/>
    </font>
    <font>
      <sz val="11"/>
      <color theme="1"/>
      <name val="Arial"/>
      <family val="2"/>
    </font>
    <font>
      <sz val="9"/>
      <color theme="1"/>
      <name val="Arial"/>
      <family val="2"/>
    </font>
    <font>
      <sz val="8"/>
      <name val="Arial"/>
      <family val="2"/>
    </font>
    <font>
      <u/>
      <sz val="11"/>
      <color theme="10"/>
      <name val="Arial"/>
      <family val="2"/>
    </font>
    <font>
      <b/>
      <u/>
      <sz val="11"/>
      <color theme="10"/>
      <name val="Arial"/>
      <family val="2"/>
    </font>
    <font>
      <b/>
      <sz val="16"/>
      <color theme="0"/>
      <name val="Arial"/>
      <family val="2"/>
    </font>
    <font>
      <b/>
      <sz val="11"/>
      <color theme="0"/>
      <name val="Arial"/>
      <family val="2"/>
    </font>
    <font>
      <b/>
      <u/>
      <sz val="11"/>
      <color rgb="FF53565A"/>
      <name val="Arial"/>
      <family val="2"/>
    </font>
    <font>
      <sz val="11"/>
      <color rgb="FF53565A"/>
      <name val="Arial"/>
      <family val="2"/>
    </font>
    <font>
      <b/>
      <sz val="11"/>
      <color rgb="FF53565A"/>
      <name val="Arial"/>
      <family val="2"/>
    </font>
    <font>
      <sz val="9"/>
      <color rgb="FF53565A"/>
      <name val="Arial"/>
      <family val="2"/>
    </font>
    <font>
      <i/>
      <sz val="11"/>
      <color rgb="FF53565A"/>
      <name val="Arial"/>
      <family val="2"/>
    </font>
    <font>
      <u/>
      <sz val="11"/>
      <color rgb="FF53565A"/>
      <name val="Arial"/>
      <family val="2"/>
    </font>
    <font>
      <sz val="11"/>
      <name val="Arial"/>
      <family val="2"/>
    </font>
    <font>
      <sz val="10"/>
      <name val="Arial"/>
      <family val="2"/>
    </font>
    <font>
      <b/>
      <sz val="10"/>
      <name val="Arial"/>
      <family val="2"/>
    </font>
    <font>
      <sz val="10"/>
      <color theme="0" tint="-0.499984740745262"/>
      <name val="Arial"/>
      <family val="2"/>
    </font>
    <font>
      <b/>
      <sz val="10"/>
      <color theme="0" tint="-0.499984740745262"/>
      <name val="Arial"/>
      <family val="2"/>
    </font>
    <font>
      <b/>
      <sz val="16"/>
      <name val="Arial"/>
      <family val="2"/>
    </font>
    <font>
      <sz val="11"/>
      <color theme="0" tint="-0.499984740745262"/>
      <name val="Arial"/>
      <family val="2"/>
    </font>
    <font>
      <b/>
      <sz val="16"/>
      <color theme="0" tint="-0.499984740745262"/>
      <name val="Arial"/>
      <family val="2"/>
    </font>
    <font>
      <sz val="16"/>
      <color theme="0" tint="-0.499984740745262"/>
      <name val="Arial"/>
      <family val="2"/>
    </font>
    <font>
      <u/>
      <sz val="10"/>
      <color theme="0" tint="-0.499984740745262"/>
      <name val="Arial"/>
      <family val="2"/>
    </font>
  </fonts>
  <fills count="10">
    <fill>
      <patternFill patternType="none"/>
    </fill>
    <fill>
      <patternFill patternType="gray125"/>
    </fill>
    <fill>
      <patternFill patternType="solid">
        <fgColor theme="0"/>
        <bgColor indexed="64"/>
      </patternFill>
    </fill>
    <fill>
      <patternFill patternType="solid">
        <fgColor rgb="FFFF8573"/>
        <bgColor indexed="64"/>
      </patternFill>
    </fill>
    <fill>
      <patternFill patternType="solid">
        <fgColor rgb="FF53565A"/>
        <bgColor indexed="64"/>
      </patternFill>
    </fill>
    <fill>
      <patternFill patternType="solid">
        <fgColor rgb="FF06F7DA"/>
        <bgColor indexed="64"/>
      </patternFill>
    </fill>
    <fill>
      <patternFill patternType="solid">
        <fgColor rgb="FF92FCEF"/>
        <bgColor indexed="64"/>
      </patternFill>
    </fill>
    <fill>
      <patternFill patternType="solid">
        <fgColor rgb="FFB5FDF4"/>
        <bgColor indexed="64"/>
      </patternFill>
    </fill>
    <fill>
      <patternFill patternType="solid">
        <fgColor rgb="FFFCE300"/>
        <bgColor indexed="64"/>
      </patternFill>
    </fill>
    <fill>
      <patternFill patternType="solid">
        <fgColor theme="0" tint="-4.9989318521683403E-2"/>
        <bgColor indexed="64"/>
      </patternFill>
    </fill>
  </fills>
  <borders count="11">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rgb="FF53565A"/>
      </bottom>
      <diagonal/>
    </border>
    <border>
      <left/>
      <right/>
      <top style="medium">
        <color rgb="FF53565A"/>
      </top>
      <bottom style="thin">
        <color theme="0" tint="-0.34998626667073579"/>
      </bottom>
      <diagonal/>
    </border>
    <border>
      <left/>
      <right/>
      <top/>
      <bottom style="medium">
        <color rgb="FF53565A"/>
      </bottom>
      <diagonal/>
    </border>
    <border>
      <left/>
      <right/>
      <top style="thick">
        <color indexed="64"/>
      </top>
      <bottom/>
      <diagonal/>
    </border>
    <border>
      <left/>
      <right/>
      <top style="thin">
        <color theme="0" tint="-0.34998626667073579"/>
      </top>
      <bottom/>
      <diagonal/>
    </border>
    <border>
      <left/>
      <right/>
      <top style="thin">
        <color theme="0" tint="-0.34998626667073579"/>
      </top>
      <bottom style="thin">
        <color theme="0"/>
      </bottom>
      <diagonal/>
    </border>
    <border>
      <left/>
      <right/>
      <top style="thin">
        <color theme="0"/>
      </top>
      <bottom style="thin">
        <color theme="0"/>
      </bottom>
      <diagonal/>
    </border>
    <border>
      <left/>
      <right/>
      <top style="thin">
        <color theme="0"/>
      </top>
      <bottom/>
      <diagonal/>
    </border>
  </borders>
  <cellStyleXfs count="5">
    <xf numFmtId="0" fontId="0" fillId="0" borderId="0"/>
    <xf numFmtId="9" fontId="1" fillId="0" borderId="0" applyFont="0" applyFill="0" applyBorder="0" applyAlignment="0" applyProtection="0"/>
    <xf numFmtId="44" fontId="1" fillId="0" borderId="0" applyFont="0" applyFill="0" applyBorder="0" applyAlignment="0" applyProtection="0"/>
    <xf numFmtId="0" fontId="4" fillId="0" borderId="0" applyNumberFormat="0" applyFill="0" applyBorder="0" applyAlignment="0" applyProtection="0"/>
    <xf numFmtId="43" fontId="1" fillId="0" borderId="0" applyFont="0" applyFill="0" applyBorder="0" applyAlignment="0" applyProtection="0"/>
  </cellStyleXfs>
  <cellXfs count="141">
    <xf numFmtId="0" fontId="0" fillId="0" borderId="0" xfId="0"/>
    <xf numFmtId="0" fontId="2" fillId="0" borderId="0" xfId="0" applyFont="1" applyAlignment="1">
      <alignment wrapText="1"/>
    </xf>
    <xf numFmtId="0" fontId="0" fillId="0" borderId="0" xfId="0" applyAlignment="1">
      <alignment horizontal="left" vertical="center"/>
    </xf>
    <xf numFmtId="0" fontId="9" fillId="2" borderId="1" xfId="0" applyFont="1" applyFill="1" applyBorder="1" applyAlignment="1">
      <alignment horizontal="left" vertical="top" wrapText="1"/>
    </xf>
    <xf numFmtId="0" fontId="9" fillId="2" borderId="2" xfId="0" applyFont="1" applyFill="1" applyBorder="1" applyAlignment="1">
      <alignment horizontal="left" vertical="top" wrapText="1"/>
    </xf>
    <xf numFmtId="0" fontId="9" fillId="2" borderId="3" xfId="0" applyFont="1" applyFill="1" applyBorder="1" applyAlignment="1">
      <alignment horizontal="left" vertical="top" wrapText="1"/>
    </xf>
    <xf numFmtId="0" fontId="15" fillId="0" borderId="0" xfId="0" applyFont="1" applyAlignment="1">
      <alignment horizontal="left" vertical="top"/>
    </xf>
    <xf numFmtId="0" fontId="15" fillId="0" borderId="0" xfId="0" applyFont="1"/>
    <xf numFmtId="0" fontId="15" fillId="0" borderId="0" xfId="0" applyFont="1" applyAlignment="1">
      <alignment vertical="center"/>
    </xf>
    <xf numFmtId="0" fontId="17" fillId="0" borderId="0" xfId="0" applyFont="1"/>
    <xf numFmtId="0" fontId="16" fillId="2" borderId="4" xfId="0" quotePrefix="1" applyFont="1" applyFill="1" applyBorder="1" applyAlignment="1">
      <alignment vertical="center"/>
    </xf>
    <xf numFmtId="0" fontId="16" fillId="2" borderId="4" xfId="0" quotePrefix="1" applyFont="1" applyFill="1" applyBorder="1" applyAlignment="1">
      <alignment horizontal="left" vertical="center"/>
    </xf>
    <xf numFmtId="0" fontId="15" fillId="2" borderId="0" xfId="0" applyFont="1" applyFill="1"/>
    <xf numFmtId="0" fontId="17" fillId="2" borderId="0" xfId="0" applyFont="1" applyFill="1" applyAlignment="1">
      <alignment horizontal="center" vertical="top"/>
    </xf>
    <xf numFmtId="9" fontId="15" fillId="2" borderId="0" xfId="0" applyNumberFormat="1" applyFont="1" applyFill="1" applyAlignment="1">
      <alignment horizontal="center" vertical="top" wrapText="1"/>
    </xf>
    <xf numFmtId="0" fontId="17" fillId="2" borderId="4" xfId="0" quotePrefix="1" applyFont="1" applyFill="1" applyBorder="1" applyAlignment="1">
      <alignment vertical="center"/>
    </xf>
    <xf numFmtId="0" fontId="16" fillId="2" borderId="4" xfId="0" quotePrefix="1" applyFont="1" applyFill="1" applyBorder="1" applyAlignment="1">
      <alignment vertical="center" wrapText="1"/>
    </xf>
    <xf numFmtId="0" fontId="17" fillId="2" borderId="0" xfId="0" applyFont="1" applyFill="1" applyAlignment="1">
      <alignment horizontal="center"/>
    </xf>
    <xf numFmtId="0" fontId="17" fillId="2" borderId="0" xfId="0" quotePrefix="1" applyFont="1" applyFill="1"/>
    <xf numFmtId="0" fontId="17" fillId="2" borderId="0" xfId="0" applyFont="1" applyFill="1"/>
    <xf numFmtId="0" fontId="17" fillId="2" borderId="5" xfId="0" applyFont="1" applyFill="1" applyBorder="1" applyAlignment="1">
      <alignment vertical="center" wrapText="1"/>
    </xf>
    <xf numFmtId="0" fontId="0" fillId="2" borderId="0" xfId="0" applyFill="1"/>
    <xf numFmtId="0" fontId="14" fillId="0" borderId="0" xfId="0" applyFont="1" applyAlignment="1">
      <alignment vertical="top"/>
    </xf>
    <xf numFmtId="0" fontId="14" fillId="2" borderId="0" xfId="0" applyFont="1" applyFill="1" applyAlignment="1">
      <alignment vertical="top"/>
    </xf>
    <xf numFmtId="0" fontId="0" fillId="2" borderId="0" xfId="0" applyFill="1" applyAlignment="1">
      <alignment horizontal="left" vertical="center"/>
    </xf>
    <xf numFmtId="0" fontId="15" fillId="2" borderId="0" xfId="0" applyFont="1" applyFill="1" applyAlignment="1">
      <alignment horizontal="left" vertical="top"/>
    </xf>
    <xf numFmtId="0" fontId="15" fillId="2" borderId="0" xfId="0" applyFont="1" applyFill="1" applyAlignment="1">
      <alignment vertical="center"/>
    </xf>
    <xf numFmtId="0" fontId="17" fillId="2" borderId="0" xfId="0" applyFont="1" applyFill="1" applyAlignment="1">
      <alignment horizontal="left" vertical="top" wrapText="1"/>
    </xf>
    <xf numFmtId="0" fontId="15" fillId="2" borderId="0" xfId="0" applyFont="1" applyFill="1" applyAlignment="1">
      <alignment horizontal="center"/>
    </xf>
    <xf numFmtId="0" fontId="15" fillId="2" borderId="0" xfId="0" quotePrefix="1" applyFont="1" applyFill="1"/>
    <xf numFmtId="0" fontId="20" fillId="2" borderId="0" xfId="0" applyFont="1" applyFill="1"/>
    <xf numFmtId="0" fontId="20" fillId="2" borderId="0" xfId="0" applyFont="1" applyFill="1" applyAlignment="1">
      <alignment vertical="top"/>
    </xf>
    <xf numFmtId="0" fontId="20" fillId="0" borderId="0" xfId="0" applyFont="1"/>
    <xf numFmtId="0" fontId="17" fillId="2" borderId="4" xfId="0" quotePrefix="1" applyFont="1" applyFill="1" applyBorder="1" applyAlignment="1">
      <alignment vertical="center" wrapText="1"/>
    </xf>
    <xf numFmtId="0" fontId="17" fillId="2" borderId="4" xfId="0" quotePrefix="1" applyFont="1" applyFill="1" applyBorder="1" applyAlignment="1">
      <alignment horizontal="left" vertical="center"/>
    </xf>
    <xf numFmtId="0" fontId="0" fillId="2" borderId="0" xfId="0" applyFill="1" applyAlignment="1">
      <alignment horizontal="center"/>
    </xf>
    <xf numFmtId="0" fontId="17" fillId="2" borderId="0" xfId="0" applyFont="1" applyFill="1" applyAlignment="1">
      <alignment horizontal="left" vertical="center"/>
    </xf>
    <xf numFmtId="0" fontId="17" fillId="2" borderId="0" xfId="0" applyFont="1" applyFill="1" applyAlignment="1">
      <alignment vertical="top" wrapText="1"/>
    </xf>
    <xf numFmtId="0" fontId="17" fillId="2" borderId="0" xfId="0" applyFont="1" applyFill="1" applyAlignment="1">
      <alignment horizontal="center" vertical="top" wrapText="1"/>
    </xf>
    <xf numFmtId="0" fontId="17" fillId="2" borderId="6" xfId="0" applyFont="1" applyFill="1" applyBorder="1" applyAlignment="1">
      <alignment vertical="center"/>
    </xf>
    <xf numFmtId="0" fontId="23" fillId="2" borderId="6" xfId="3" applyFont="1" applyFill="1" applyBorder="1" applyAlignment="1">
      <alignment horizontal="right" vertical="center"/>
    </xf>
    <xf numFmtId="0" fontId="17" fillId="2" borderId="5" xfId="0" applyFont="1" applyFill="1" applyBorder="1" applyAlignment="1">
      <alignment horizontal="center"/>
    </xf>
    <xf numFmtId="0" fontId="15" fillId="2" borderId="5" xfId="0" quotePrefix="1" applyFont="1" applyFill="1" applyBorder="1"/>
    <xf numFmtId="0" fontId="15" fillId="2" borderId="5" xfId="0" applyFont="1" applyFill="1" applyBorder="1"/>
    <xf numFmtId="0" fontId="17" fillId="2" borderId="5" xfId="0" applyFont="1" applyFill="1" applyBorder="1"/>
    <xf numFmtId="9" fontId="15" fillId="2" borderId="7" xfId="0" applyNumberFormat="1" applyFont="1" applyFill="1" applyBorder="1" applyAlignment="1">
      <alignment horizontal="center" vertical="top" wrapText="1"/>
    </xf>
    <xf numFmtId="9" fontId="17" fillId="2" borderId="7" xfId="0" applyNumberFormat="1" applyFont="1" applyFill="1" applyBorder="1" applyAlignment="1">
      <alignment horizontal="center" vertical="top" wrapText="1"/>
    </xf>
    <xf numFmtId="9" fontId="17" fillId="2" borderId="0" xfId="0" applyNumberFormat="1" applyFont="1" applyFill="1" applyAlignment="1">
      <alignment horizontal="center" vertical="top" wrapText="1"/>
    </xf>
    <xf numFmtId="0" fontId="15" fillId="2" borderId="7" xfId="0" applyFont="1" applyFill="1" applyBorder="1" applyAlignment="1">
      <alignment horizontal="left" vertical="top" indent="1"/>
    </xf>
    <xf numFmtId="0" fontId="15" fillId="2" borderId="0" xfId="0" applyFont="1" applyFill="1" applyAlignment="1">
      <alignment horizontal="left" vertical="top" indent="1"/>
    </xf>
    <xf numFmtId="0" fontId="15" fillId="2" borderId="7" xfId="0" applyFont="1" applyFill="1" applyBorder="1" applyAlignment="1">
      <alignment horizontal="left" vertical="top" wrapText="1" indent="1"/>
    </xf>
    <xf numFmtId="0" fontId="15" fillId="2" borderId="0" xfId="0" applyFont="1" applyFill="1" applyAlignment="1">
      <alignment horizontal="left" vertical="top" wrapText="1" indent="1"/>
    </xf>
    <xf numFmtId="0" fontId="20" fillId="2" borderId="0" xfId="0" applyFont="1" applyFill="1" applyAlignment="1">
      <alignment horizontal="center"/>
    </xf>
    <xf numFmtId="0" fontId="20" fillId="0" borderId="0" xfId="0" applyFont="1" applyAlignment="1">
      <alignment horizontal="center"/>
    </xf>
    <xf numFmtId="0" fontId="17" fillId="2" borderId="7" xfId="0" applyFont="1" applyFill="1" applyBorder="1" applyAlignment="1">
      <alignment horizontal="left" vertical="top" wrapText="1" indent="1"/>
    </xf>
    <xf numFmtId="0" fontId="17" fillId="2" borderId="0" xfId="0" applyFont="1" applyFill="1" applyAlignment="1">
      <alignment horizontal="left" vertical="top" wrapText="1" indent="1"/>
    </xf>
    <xf numFmtId="0" fontId="17" fillId="2" borderId="5" xfId="0" applyFont="1" applyFill="1" applyBorder="1" applyAlignment="1">
      <alignment horizontal="left" vertical="center" indent="1"/>
    </xf>
    <xf numFmtId="0" fontId="17" fillId="2" borderId="5" xfId="0" applyFont="1" applyFill="1" applyBorder="1" applyAlignment="1">
      <alignment horizontal="left" vertical="center" wrapText="1" indent="1"/>
    </xf>
    <xf numFmtId="0" fontId="17" fillId="2" borderId="5" xfId="0" applyFont="1" applyFill="1" applyBorder="1" applyAlignment="1">
      <alignment horizontal="center" vertical="center" wrapText="1"/>
    </xf>
    <xf numFmtId="0" fontId="15" fillId="2" borderId="4" xfId="0" quotePrefix="1" applyFont="1" applyFill="1" applyBorder="1" applyAlignment="1">
      <alignment vertical="center" wrapText="1"/>
    </xf>
    <xf numFmtId="0" fontId="15" fillId="2" borderId="4" xfId="0" quotePrefix="1" applyFont="1" applyFill="1" applyBorder="1" applyAlignment="1">
      <alignment vertical="center"/>
    </xf>
    <xf numFmtId="0" fontId="15" fillId="2" borderId="4" xfId="0" quotePrefix="1" applyFont="1" applyFill="1" applyBorder="1" applyAlignment="1">
      <alignment horizontal="left" vertical="center"/>
    </xf>
    <xf numFmtId="0" fontId="17" fillId="5" borderId="8" xfId="0" applyFont="1" applyFill="1" applyBorder="1" applyAlignment="1">
      <alignment horizontal="center" vertical="top"/>
    </xf>
    <xf numFmtId="0" fontId="17" fillId="7" borderId="9" xfId="0" applyFont="1" applyFill="1" applyBorder="1" applyAlignment="1">
      <alignment horizontal="center" vertical="top"/>
    </xf>
    <xf numFmtId="0" fontId="17" fillId="3" borderId="9" xfId="0" applyFont="1" applyFill="1" applyBorder="1" applyAlignment="1">
      <alignment horizontal="center" vertical="top"/>
    </xf>
    <xf numFmtId="0" fontId="17" fillId="5" borderId="9" xfId="0" applyFont="1" applyFill="1" applyBorder="1" applyAlignment="1">
      <alignment horizontal="center" vertical="top"/>
    </xf>
    <xf numFmtId="0" fontId="17" fillId="6" borderId="9" xfId="0" applyFont="1" applyFill="1" applyBorder="1" applyAlignment="1">
      <alignment horizontal="center" vertical="top"/>
    </xf>
    <xf numFmtId="0" fontId="17" fillId="8" borderId="9" xfId="0" applyFont="1" applyFill="1" applyBorder="1" applyAlignment="1">
      <alignment horizontal="center" vertical="top"/>
    </xf>
    <xf numFmtId="0" fontId="17" fillId="7" borderId="10" xfId="0" applyFont="1" applyFill="1" applyBorder="1" applyAlignment="1">
      <alignment horizontal="center" vertical="top"/>
    </xf>
    <xf numFmtId="0" fontId="17" fillId="6" borderId="9" xfId="0" applyFont="1" applyFill="1" applyBorder="1" applyAlignment="1">
      <alignment horizontal="center" vertical="top" wrapText="1"/>
    </xf>
    <xf numFmtId="0" fontId="17" fillId="5" borderId="8" xfId="0" applyFont="1" applyFill="1" applyBorder="1" applyAlignment="1">
      <alignment horizontal="center" vertical="top" wrapText="1"/>
    </xf>
    <xf numFmtId="0" fontId="17" fillId="5" borderId="9" xfId="0" applyFont="1" applyFill="1" applyBorder="1" applyAlignment="1">
      <alignment horizontal="center" vertical="top" wrapText="1"/>
    </xf>
    <xf numFmtId="0" fontId="17" fillId="7" borderId="9" xfId="0" applyFont="1" applyFill="1" applyBorder="1" applyAlignment="1">
      <alignment horizontal="center" vertical="top" wrapText="1"/>
    </xf>
    <xf numFmtId="0" fontId="17" fillId="8" borderId="9" xfId="0" applyFont="1" applyFill="1" applyBorder="1" applyAlignment="1">
      <alignment horizontal="center" vertical="top" wrapText="1"/>
    </xf>
    <xf numFmtId="0" fontId="17" fillId="3" borderId="10" xfId="0" applyFont="1" applyFill="1" applyBorder="1" applyAlignment="1">
      <alignment horizontal="center" vertical="top" wrapText="1"/>
    </xf>
    <xf numFmtId="0" fontId="17" fillId="8" borderId="10" xfId="0" applyFont="1" applyFill="1" applyBorder="1" applyAlignment="1">
      <alignment horizontal="center" vertical="top"/>
    </xf>
    <xf numFmtId="0" fontId="17" fillId="6" borderId="8" xfId="0" applyFont="1" applyFill="1" applyBorder="1" applyAlignment="1">
      <alignment horizontal="center" vertical="top"/>
    </xf>
    <xf numFmtId="0" fontId="17" fillId="3" borderId="10" xfId="0" applyFont="1" applyFill="1" applyBorder="1" applyAlignment="1">
      <alignment horizontal="center" vertical="top"/>
    </xf>
    <xf numFmtId="0" fontId="19" fillId="2" borderId="0" xfId="0" applyFont="1" applyFill="1" applyAlignment="1">
      <alignment vertical="top" wrapText="1"/>
    </xf>
    <xf numFmtId="9" fontId="17" fillId="2" borderId="0" xfId="0" applyNumberFormat="1" applyFont="1" applyFill="1" applyAlignment="1">
      <alignment horizontal="center" vertical="top"/>
    </xf>
    <xf numFmtId="0" fontId="21" fillId="2" borderId="0" xfId="0" applyFont="1" applyFill="1" applyAlignment="1">
      <alignment horizontal="center" vertical="top" wrapText="1"/>
    </xf>
    <xf numFmtId="0" fontId="19" fillId="2" borderId="0" xfId="0" applyFont="1" applyFill="1" applyAlignment="1">
      <alignment horizontal="center" vertical="top" wrapText="1"/>
    </xf>
    <xf numFmtId="0" fontId="16" fillId="2" borderId="4" xfId="0" quotePrefix="1" applyFont="1" applyFill="1" applyBorder="1" applyAlignment="1">
      <alignment horizontal="center" vertical="center" wrapText="1"/>
    </xf>
    <xf numFmtId="0" fontId="17" fillId="2" borderId="4" xfId="0" quotePrefix="1" applyFont="1" applyFill="1" applyBorder="1" applyAlignment="1">
      <alignment horizontal="center" vertical="center" wrapText="1"/>
    </xf>
    <xf numFmtId="0" fontId="18" fillId="2" borderId="4" xfId="0" quotePrefix="1" applyFont="1" applyFill="1" applyBorder="1" applyAlignment="1">
      <alignment horizontal="center" vertical="center" wrapText="1"/>
    </xf>
    <xf numFmtId="0" fontId="15" fillId="2" borderId="5" xfId="0" applyFont="1" applyFill="1" applyBorder="1" applyAlignment="1">
      <alignment horizontal="center"/>
    </xf>
    <xf numFmtId="0" fontId="15" fillId="2" borderId="4" xfId="0" quotePrefix="1" applyFont="1" applyFill="1" applyBorder="1" applyAlignment="1">
      <alignment horizontal="center" vertical="center"/>
    </xf>
    <xf numFmtId="0" fontId="17" fillId="2" borderId="4" xfId="0" quotePrefix="1" applyFont="1" applyFill="1" applyBorder="1" applyAlignment="1">
      <alignment horizontal="center" vertical="center"/>
    </xf>
    <xf numFmtId="0" fontId="17" fillId="2" borderId="0" xfId="0" applyFont="1" applyFill="1" applyAlignment="1">
      <alignment vertical="center" wrapText="1"/>
    </xf>
    <xf numFmtId="165" fontId="15" fillId="2" borderId="0" xfId="0" applyNumberFormat="1" applyFont="1" applyFill="1" applyAlignment="1">
      <alignment horizontal="center" vertical="top" wrapText="1"/>
    </xf>
    <xf numFmtId="165" fontId="17" fillId="2" borderId="0" xfId="0" applyNumberFormat="1" applyFont="1" applyFill="1" applyAlignment="1">
      <alignment horizontal="center" vertical="top" wrapText="1"/>
    </xf>
    <xf numFmtId="0" fontId="18" fillId="2" borderId="4" xfId="0" quotePrefix="1" applyFont="1" applyFill="1" applyBorder="1" applyAlignment="1">
      <alignment horizontal="center" vertical="center"/>
    </xf>
    <xf numFmtId="0" fontId="16" fillId="2" borderId="0" xfId="0" quotePrefix="1" applyFont="1" applyFill="1" applyAlignment="1">
      <alignment vertical="center"/>
    </xf>
    <xf numFmtId="0" fontId="17" fillId="2" borderId="0" xfId="0" quotePrefix="1" applyFont="1" applyFill="1" applyAlignment="1">
      <alignment vertical="center"/>
    </xf>
    <xf numFmtId="0" fontId="17" fillId="2" borderId="0" xfId="0" quotePrefix="1" applyFont="1" applyFill="1" applyAlignment="1">
      <alignment horizontal="left" vertical="center"/>
    </xf>
    <xf numFmtId="0" fontId="17" fillId="0" borderId="0" xfId="0" applyFont="1" applyAlignment="1">
      <alignment horizontal="center" vertical="top"/>
    </xf>
    <xf numFmtId="0" fontId="0" fillId="0" borderId="0" xfId="0" applyAlignment="1">
      <alignment horizontal="center"/>
    </xf>
    <xf numFmtId="166" fontId="15" fillId="2" borderId="0" xfId="4" applyNumberFormat="1" applyFont="1" applyFill="1" applyBorder="1" applyAlignment="1">
      <alignment horizontal="center" vertical="top" wrapText="1"/>
    </xf>
    <xf numFmtId="0" fontId="22" fillId="2" borderId="0" xfId="0" applyFont="1" applyFill="1" applyAlignment="1">
      <alignment horizontal="center" vertical="top" wrapText="1"/>
    </xf>
    <xf numFmtId="9" fontId="17" fillId="2" borderId="7" xfId="1" applyFont="1" applyFill="1" applyBorder="1" applyAlignment="1">
      <alignment horizontal="center" vertical="top"/>
    </xf>
    <xf numFmtId="9" fontId="17" fillId="2" borderId="0" xfId="1" applyFont="1" applyFill="1" applyBorder="1" applyAlignment="1">
      <alignment horizontal="center" vertical="top"/>
    </xf>
    <xf numFmtId="9" fontId="17" fillId="2" borderId="0" xfId="1" applyFont="1" applyFill="1" applyBorder="1" applyAlignment="1">
      <alignment horizontal="center" vertical="top" wrapText="1"/>
    </xf>
    <xf numFmtId="9" fontId="17" fillId="2" borderId="7" xfId="1" applyFont="1" applyFill="1" applyBorder="1" applyAlignment="1">
      <alignment horizontal="center" vertical="top" wrapText="1"/>
    </xf>
    <xf numFmtId="0" fontId="17" fillId="2" borderId="0" xfId="1" applyNumberFormat="1" applyFont="1" applyFill="1" applyBorder="1" applyAlignment="1">
      <alignment horizontal="center" vertical="top"/>
    </xf>
    <xf numFmtId="1" fontId="17" fillId="2" borderId="0" xfId="1" applyNumberFormat="1" applyFont="1" applyFill="1" applyBorder="1" applyAlignment="1">
      <alignment horizontal="center" vertical="top" wrapText="1"/>
    </xf>
    <xf numFmtId="44" fontId="17" fillId="2" borderId="0" xfId="2" applyFont="1" applyFill="1" applyBorder="1" applyAlignment="1">
      <alignment horizontal="center" vertical="top"/>
    </xf>
    <xf numFmtId="0" fontId="17" fillId="2" borderId="0" xfId="1" applyNumberFormat="1" applyFont="1" applyFill="1" applyBorder="1" applyAlignment="1">
      <alignment horizontal="center" vertical="top" wrapText="1"/>
    </xf>
    <xf numFmtId="0" fontId="17" fillId="2" borderId="0" xfId="2" applyNumberFormat="1" applyFont="1" applyFill="1" applyBorder="1" applyAlignment="1">
      <alignment horizontal="center" vertical="top"/>
    </xf>
    <xf numFmtId="9" fontId="17" fillId="2" borderId="0" xfId="0" applyNumberFormat="1" applyFont="1" applyFill="1" applyAlignment="1">
      <alignment vertical="top" wrapText="1"/>
    </xf>
    <xf numFmtId="165" fontId="17" fillId="2" borderId="0" xfId="0" applyNumberFormat="1" applyFont="1" applyFill="1" applyAlignment="1">
      <alignment vertical="top" wrapText="1"/>
    </xf>
    <xf numFmtId="0" fontId="14" fillId="2" borderId="0" xfId="0" applyFont="1" applyFill="1" applyAlignment="1">
      <alignment horizontal="center"/>
    </xf>
    <xf numFmtId="0" fontId="15" fillId="2" borderId="0" xfId="0" applyFont="1" applyFill="1" applyAlignment="1">
      <alignment horizontal="center" vertical="top" wrapText="1"/>
    </xf>
    <xf numFmtId="0" fontId="15" fillId="2" borderId="0" xfId="0" applyFont="1" applyFill="1" applyAlignment="1">
      <alignment vertical="top" wrapText="1"/>
    </xf>
    <xf numFmtId="0" fontId="15" fillId="2" borderId="0" xfId="0" applyFont="1" applyFill="1" applyAlignment="1">
      <alignment vertical="center" wrapText="1"/>
    </xf>
    <xf numFmtId="0" fontId="14" fillId="0" borderId="0" xfId="0" applyFont="1" applyAlignment="1">
      <alignment horizontal="center"/>
    </xf>
    <xf numFmtId="0" fontId="15" fillId="9" borderId="0" xfId="0" applyFont="1" applyFill="1" applyAlignment="1">
      <alignment horizontal="left" vertical="top" wrapText="1" indent="1"/>
    </xf>
    <xf numFmtId="9" fontId="17" fillId="0" borderId="0" xfId="1" applyFont="1" applyFill="1" applyBorder="1" applyAlignment="1">
      <alignment horizontal="center" vertical="top" wrapText="1"/>
    </xf>
    <xf numFmtId="9" fontId="17" fillId="0" borderId="0" xfId="1" applyFont="1" applyFill="1" applyBorder="1" applyAlignment="1">
      <alignment horizontal="center" vertical="top"/>
    </xf>
    <xf numFmtId="0" fontId="17" fillId="2" borderId="0" xfId="0" applyFont="1" applyFill="1" applyAlignment="1">
      <alignment horizontal="left" vertical="top" wrapText="1"/>
    </xf>
    <xf numFmtId="0" fontId="19" fillId="2" borderId="0" xfId="0" applyFont="1" applyFill="1" applyAlignment="1">
      <alignment horizontal="left" vertical="top" wrapText="1"/>
    </xf>
    <xf numFmtId="0" fontId="5" fillId="0" borderId="0" xfId="3" quotePrefix="1" applyFont="1" applyAlignment="1">
      <alignment horizontal="left"/>
    </xf>
    <xf numFmtId="0" fontId="6" fillId="4" borderId="0" xfId="0" applyFont="1" applyFill="1" applyAlignment="1">
      <alignment horizontal="center" vertical="center" wrapText="1"/>
    </xf>
    <xf numFmtId="0" fontId="20" fillId="0" borderId="0" xfId="0" applyFont="1" applyFill="1" applyAlignment="1">
      <alignment horizontal="center"/>
    </xf>
    <xf numFmtId="0" fontId="0" fillId="0" borderId="0" xfId="0" applyFill="1"/>
    <xf numFmtId="0" fontId="0" fillId="0" borderId="0" xfId="0" applyFill="1" applyAlignment="1">
      <alignment horizontal="center"/>
    </xf>
    <xf numFmtId="0" fontId="20" fillId="0" borderId="0" xfId="0" applyFont="1" applyFill="1"/>
    <xf numFmtId="0" fontId="14" fillId="0" borderId="0" xfId="0" applyFont="1" applyFill="1" applyAlignment="1">
      <alignment horizontal="center"/>
    </xf>
    <xf numFmtId="0" fontId="20" fillId="2" borderId="0" xfId="0" applyFont="1" applyFill="1" applyAlignment="1">
      <alignment horizontal="right" vertical="top"/>
    </xf>
    <xf numFmtId="0" fontId="9" fillId="2" borderId="0" xfId="0" applyFont="1" applyFill="1" applyAlignment="1">
      <alignment horizontal="left" vertical="top" wrapText="1"/>
    </xf>
    <xf numFmtId="0" fontId="9" fillId="2" borderId="0" xfId="0" applyFont="1" applyFill="1" applyAlignment="1">
      <alignment horizontal="left" vertical="top" wrapText="1"/>
    </xf>
    <xf numFmtId="0" fontId="7" fillId="2" borderId="0" xfId="0" applyFont="1" applyFill="1" applyAlignment="1">
      <alignment horizontal="left" vertical="center" wrapText="1"/>
    </xf>
    <xf numFmtId="0" fontId="9" fillId="2" borderId="0" xfId="0" applyFont="1" applyFill="1"/>
    <xf numFmtId="0" fontId="11" fillId="2" borderId="0" xfId="0" applyFont="1" applyFill="1"/>
    <xf numFmtId="0" fontId="7" fillId="2" borderId="0" xfId="0" applyFont="1" applyFill="1" applyAlignment="1">
      <alignment vertical="center" wrapText="1"/>
    </xf>
    <xf numFmtId="0" fontId="4" fillId="2" borderId="0" xfId="3" quotePrefix="1" applyFill="1" applyBorder="1" applyAlignment="1">
      <alignment horizontal="left" vertical="center" wrapText="1"/>
    </xf>
    <xf numFmtId="0" fontId="9" fillId="2" borderId="0" xfId="0" applyFont="1" applyFill="1" applyAlignment="1">
      <alignment horizontal="left" wrapText="1"/>
    </xf>
    <xf numFmtId="0" fontId="8" fillId="2" borderId="0" xfId="3" quotePrefix="1" applyFont="1" applyFill="1" applyBorder="1" applyAlignment="1">
      <alignment horizontal="left" vertical="center" wrapText="1"/>
    </xf>
    <xf numFmtId="0" fontId="13" fillId="2" borderId="0" xfId="3" applyFont="1" applyFill="1" applyBorder="1" applyAlignment="1">
      <alignment horizontal="left" vertical="top" wrapText="1"/>
    </xf>
    <xf numFmtId="0" fontId="12" fillId="2" borderId="0" xfId="0" applyFont="1" applyFill="1" applyAlignment="1">
      <alignment horizontal="left"/>
    </xf>
    <xf numFmtId="0" fontId="9" fillId="2" borderId="0" xfId="0" applyFont="1" applyFill="1" applyAlignment="1">
      <alignment horizontal="left" wrapText="1"/>
    </xf>
    <xf numFmtId="0" fontId="13" fillId="2" borderId="0" xfId="3" applyFont="1" applyFill="1" applyBorder="1" applyAlignment="1">
      <alignment horizontal="left" vertical="top" wrapText="1"/>
    </xf>
  </cellXfs>
  <cellStyles count="5">
    <cellStyle name="Komma" xfId="4" builtinId="3"/>
    <cellStyle name="Link" xfId="3" builtinId="8"/>
    <cellStyle name="Prozent" xfId="1" builtinId="5"/>
    <cellStyle name="Standard" xfId="0" builtinId="0"/>
    <cellStyle name="Währung" xfId="2" builtinId="4"/>
  </cellStyles>
  <dxfs count="0"/>
  <tableStyles count="0" defaultTableStyle="TableStyleMedium2" defaultPivotStyle="PivotStyleLight16"/>
  <colors>
    <mruColors>
      <color rgb="FF06F7DA"/>
      <color rgb="FFFCE300"/>
      <color rgb="FF92FCEF"/>
      <color rgb="FFB5FDF4"/>
      <color rgb="FFFF8573"/>
      <color rgb="FF53565A"/>
      <color rgb="FFACACD6"/>
      <color rgb="FFC6C6C2"/>
      <color rgb="FFFF8674"/>
      <color rgb="FFD9D9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theme" Target="theme/theme1.xml"/><Relationship Id="rId7" Type="http://schemas.microsoft.com/office/2017/10/relationships/person" Target="persons/person.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connections" Target="connections.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285959</xdr:colOff>
      <xdr:row>2</xdr:row>
      <xdr:rowOff>472016</xdr:rowOff>
    </xdr:from>
    <xdr:to>
      <xdr:col>6</xdr:col>
      <xdr:colOff>20204</xdr:colOff>
      <xdr:row>5</xdr:row>
      <xdr:rowOff>1205744</xdr:rowOff>
    </xdr:to>
    <xdr:pic>
      <xdr:nvPicPr>
        <xdr:cNvPr id="2" name="Grafik 1">
          <a:extLst>
            <a:ext uri="{FF2B5EF4-FFF2-40B4-BE49-F238E27FC236}">
              <a16:creationId xmlns:a16="http://schemas.microsoft.com/office/drawing/2014/main" id="{1FE2197F-4FD2-468A-8E52-8F8D5086A6D7}"/>
            </a:ext>
          </a:extLst>
        </xdr:cNvPr>
        <xdr:cNvPicPr>
          <a:picLocks noChangeAspect="1"/>
        </xdr:cNvPicPr>
      </xdr:nvPicPr>
      <xdr:blipFill rotWithShape="1">
        <a:blip xmlns:r="http://schemas.openxmlformats.org/officeDocument/2006/relationships" r:embed="rId1"/>
        <a:srcRect b="11160"/>
        <a:stretch/>
      </xdr:blipFill>
      <xdr:spPr>
        <a:xfrm>
          <a:off x="6064459" y="1691216"/>
          <a:ext cx="6156635" cy="428328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Nova">
      <a:majorFont>
        <a:latin typeface="Arial Nova"/>
        <a:ea typeface=""/>
        <a:cs typeface=""/>
      </a:majorFont>
      <a:minorFont>
        <a:latin typeface="Arial Nova Cond"/>
        <a:ea typeface=""/>
        <a:cs typeface=""/>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adrian.berwert@innosuisse.ch?subject=Innosuisse%20Wirkungsmonito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CD557-D220-48D7-8C35-616AD527C135}">
  <sheetPr>
    <tabColor rgb="FF06F7DA"/>
    <pageSetUpPr fitToPage="1"/>
  </sheetPr>
  <dimension ref="A1:K239"/>
  <sheetViews>
    <sheetView tabSelected="1" topLeftCell="A170" zoomScale="70" zoomScaleNormal="70" workbookViewId="0">
      <selection activeCell="G8" sqref="G8"/>
    </sheetView>
  </sheetViews>
  <sheetFormatPr baseColWidth="10" defaultRowHeight="14.25" x14ac:dyDescent="0.2"/>
  <cols>
    <col min="1" max="1" width="2.875" style="123" customWidth="1"/>
    <col min="2" max="2" width="3.75" style="124" customWidth="1"/>
    <col min="3" max="3" width="3.75" style="122" customWidth="1"/>
    <col min="4" max="4" width="21" style="123" customWidth="1"/>
    <col min="5" max="5" width="28" style="125" customWidth="1"/>
    <col min="6" max="6" width="25.125" style="123" customWidth="1"/>
    <col min="7" max="7" width="84.125" style="125" customWidth="1"/>
    <col min="8" max="10" width="6.625" style="53" customWidth="1"/>
    <col min="11" max="11" width="8.375" style="114" customWidth="1"/>
    <col min="12" max="12" width="11" customWidth="1"/>
  </cols>
  <sheetData>
    <row r="1" spans="1:11" s="21" customFormat="1" x14ac:dyDescent="0.2">
      <c r="B1" s="35"/>
      <c r="C1" s="52"/>
      <c r="E1" s="30"/>
      <c r="G1" s="30"/>
      <c r="H1" s="52"/>
      <c r="I1" s="52"/>
      <c r="J1" s="52"/>
      <c r="K1" s="110"/>
    </row>
    <row r="2" spans="1:11" ht="20.25" customHeight="1" x14ac:dyDescent="0.2">
      <c r="A2" s="21"/>
      <c r="B2" s="119" t="s">
        <v>321</v>
      </c>
      <c r="C2" s="119"/>
      <c r="D2" s="119"/>
      <c r="E2" s="119"/>
      <c r="F2" s="119"/>
      <c r="G2" s="78"/>
      <c r="H2" s="80"/>
      <c r="I2" s="98"/>
      <c r="J2" s="80"/>
      <c r="K2" s="81"/>
    </row>
    <row r="3" spans="1:11" s="22" customFormat="1" ht="22.15" customHeight="1" thickBot="1" x14ac:dyDescent="0.25">
      <c r="A3" s="23"/>
      <c r="B3" s="23" t="s">
        <v>20</v>
      </c>
      <c r="C3" s="23"/>
      <c r="D3" s="23"/>
      <c r="E3" s="31"/>
      <c r="F3" s="23"/>
      <c r="G3" s="23"/>
      <c r="H3" s="23"/>
      <c r="I3" s="23"/>
      <c r="J3" s="23"/>
      <c r="K3" s="127" t="s">
        <v>342</v>
      </c>
    </row>
    <row r="4" spans="1:11" s="2" customFormat="1" ht="28.15" customHeight="1" thickTop="1" x14ac:dyDescent="0.2">
      <c r="A4" s="24"/>
      <c r="B4" s="39" t="s">
        <v>30</v>
      </c>
      <c r="C4" s="39"/>
      <c r="D4" s="39"/>
      <c r="E4" s="39"/>
      <c r="F4" s="40" t="s">
        <v>23</v>
      </c>
      <c r="G4" s="40"/>
      <c r="H4" s="40"/>
      <c r="I4" s="40"/>
      <c r="J4" s="40"/>
      <c r="K4" s="40"/>
    </row>
    <row r="5" spans="1:11" s="6" customFormat="1" ht="60" customHeight="1" x14ac:dyDescent="0.2">
      <c r="A5" s="25"/>
      <c r="B5" s="13">
        <v>1</v>
      </c>
      <c r="C5" s="118" t="s">
        <v>50</v>
      </c>
      <c r="D5" s="118"/>
      <c r="E5" s="118"/>
      <c r="F5" s="118"/>
      <c r="G5" s="27"/>
      <c r="H5" s="38"/>
      <c r="I5" s="38"/>
      <c r="J5" s="38"/>
      <c r="K5" s="111"/>
    </row>
    <row r="6" spans="1:11" s="6" customFormat="1" ht="33" customHeight="1" x14ac:dyDescent="0.2">
      <c r="A6" s="25"/>
      <c r="B6" s="13">
        <v>2</v>
      </c>
      <c r="C6" s="118" t="s">
        <v>51</v>
      </c>
      <c r="D6" s="118"/>
      <c r="E6" s="118"/>
      <c r="F6" s="118"/>
      <c r="G6" s="27"/>
      <c r="H6" s="37"/>
      <c r="I6" s="37"/>
      <c r="J6" s="37"/>
      <c r="K6" s="112"/>
    </row>
    <row r="7" spans="1:11" s="6" customFormat="1" ht="45" customHeight="1" x14ac:dyDescent="0.2">
      <c r="A7" s="25"/>
      <c r="B7" s="13">
        <v>3</v>
      </c>
      <c r="C7" s="118" t="s">
        <v>52</v>
      </c>
      <c r="D7" s="118"/>
      <c r="E7" s="118"/>
      <c r="F7" s="118"/>
      <c r="G7" s="27"/>
      <c r="H7" s="38"/>
      <c r="I7" s="38"/>
      <c r="J7" s="38"/>
      <c r="K7" s="111"/>
    </row>
    <row r="8" spans="1:11" s="6" customFormat="1" ht="43.5" customHeight="1" x14ac:dyDescent="0.2">
      <c r="A8" s="25"/>
      <c r="B8" s="13">
        <v>4</v>
      </c>
      <c r="C8" s="118" t="s">
        <v>53</v>
      </c>
      <c r="D8" s="118"/>
      <c r="E8" s="118"/>
      <c r="F8" s="118"/>
      <c r="G8" s="27"/>
      <c r="H8" s="38"/>
      <c r="I8" s="38"/>
      <c r="J8" s="38"/>
      <c r="K8" s="111"/>
    </row>
    <row r="9" spans="1:11" s="7" customFormat="1" ht="12.75" x14ac:dyDescent="0.2">
      <c r="A9" s="12"/>
      <c r="B9" s="28"/>
      <c r="C9" s="17"/>
      <c r="D9" s="29"/>
      <c r="E9" s="18"/>
      <c r="F9" s="12"/>
      <c r="G9" s="19"/>
      <c r="H9" s="17"/>
      <c r="I9" s="17"/>
      <c r="J9" s="17"/>
      <c r="K9" s="28"/>
    </row>
    <row r="10" spans="1:11" s="9" customFormat="1" ht="12.75" x14ac:dyDescent="0.2">
      <c r="A10" s="19"/>
      <c r="B10" s="17"/>
      <c r="C10" s="17"/>
      <c r="D10" s="18"/>
      <c r="E10" s="18"/>
      <c r="F10" s="19"/>
      <c r="G10" s="19"/>
      <c r="H10" s="36" t="s">
        <v>27</v>
      </c>
      <c r="I10" s="88"/>
      <c r="J10" s="88"/>
      <c r="K10" s="113"/>
    </row>
    <row r="11" spans="1:11" s="9" customFormat="1" ht="26.25" thickBot="1" x14ac:dyDescent="0.25">
      <c r="A11" s="19"/>
      <c r="B11" s="88"/>
      <c r="C11" s="20" t="s">
        <v>318</v>
      </c>
      <c r="D11" s="56" t="s">
        <v>41</v>
      </c>
      <c r="E11" s="56" t="s">
        <v>46</v>
      </c>
      <c r="F11" s="57" t="s">
        <v>302</v>
      </c>
      <c r="G11" s="57" t="s">
        <v>303</v>
      </c>
      <c r="H11" s="58">
        <v>2023</v>
      </c>
      <c r="I11" s="58">
        <v>2024</v>
      </c>
      <c r="J11" s="58">
        <v>2025</v>
      </c>
      <c r="K11" s="58" t="s">
        <v>315</v>
      </c>
    </row>
    <row r="12" spans="1:11" s="9" customFormat="1" ht="18.75" customHeight="1" x14ac:dyDescent="0.2">
      <c r="A12" s="19"/>
      <c r="B12" s="92"/>
      <c r="C12" s="10" t="s">
        <v>10</v>
      </c>
      <c r="E12" s="16"/>
      <c r="F12" s="59"/>
      <c r="G12" s="33"/>
      <c r="H12" s="84"/>
      <c r="I12" s="84"/>
      <c r="J12" s="83"/>
      <c r="K12" s="82"/>
    </row>
    <row r="13" spans="1:11" s="7" customFormat="1" ht="37.5" customHeight="1" x14ac:dyDescent="0.2">
      <c r="A13" s="12"/>
      <c r="B13" s="13">
        <v>1</v>
      </c>
      <c r="C13" s="62" t="s">
        <v>305</v>
      </c>
      <c r="D13" s="50" t="s">
        <v>16</v>
      </c>
      <c r="E13" s="50" t="s">
        <v>28</v>
      </c>
      <c r="F13" s="50" t="s">
        <v>54</v>
      </c>
      <c r="G13" s="54" t="s">
        <v>77</v>
      </c>
      <c r="H13" s="99">
        <v>0.67</v>
      </c>
      <c r="I13" s="46">
        <v>0.74</v>
      </c>
      <c r="J13" s="46">
        <v>0.74</v>
      </c>
      <c r="K13" s="45">
        <f>AVERAGE(H13:J13)</f>
        <v>0.71666666666666679</v>
      </c>
    </row>
    <row r="14" spans="1:11" s="7" customFormat="1" ht="37.5" customHeight="1" x14ac:dyDescent="0.2">
      <c r="A14" s="12"/>
      <c r="B14" s="13">
        <v>2</v>
      </c>
      <c r="C14" s="63" t="s">
        <v>306</v>
      </c>
      <c r="D14" s="51" t="s">
        <v>2</v>
      </c>
      <c r="E14" s="51" t="s">
        <v>28</v>
      </c>
      <c r="F14" s="51" t="s">
        <v>54</v>
      </c>
      <c r="G14" s="55" t="s">
        <v>78</v>
      </c>
      <c r="H14" s="100">
        <v>0.73</v>
      </c>
      <c r="I14" s="47">
        <v>0.7</v>
      </c>
      <c r="J14" s="47">
        <v>0.65</v>
      </c>
      <c r="K14" s="14">
        <f>AVERAGE(H14:J14)</f>
        <v>0.69333333333333336</v>
      </c>
    </row>
    <row r="15" spans="1:11" s="7" customFormat="1" ht="37.5" customHeight="1" x14ac:dyDescent="0.2">
      <c r="A15" s="12"/>
      <c r="B15" s="13">
        <v>3</v>
      </c>
      <c r="C15" s="64" t="s">
        <v>307</v>
      </c>
      <c r="D15" s="51" t="s">
        <v>0</v>
      </c>
      <c r="E15" s="51" t="s">
        <v>28</v>
      </c>
      <c r="F15" s="51" t="s">
        <v>54</v>
      </c>
      <c r="G15" s="55" t="s">
        <v>79</v>
      </c>
      <c r="H15" s="100">
        <v>0.91</v>
      </c>
      <c r="I15" s="47">
        <v>0.84</v>
      </c>
      <c r="J15" s="47">
        <v>0.93</v>
      </c>
      <c r="K15" s="14">
        <f>AVERAGE(H15:J15)</f>
        <v>0.89333333333333342</v>
      </c>
    </row>
    <row r="16" spans="1:11" s="7" customFormat="1" ht="37.5" customHeight="1" x14ac:dyDescent="0.2">
      <c r="A16" s="12"/>
      <c r="B16" s="13">
        <v>4</v>
      </c>
      <c r="C16" s="65" t="s">
        <v>305</v>
      </c>
      <c r="D16" s="51" t="s">
        <v>16</v>
      </c>
      <c r="E16" s="51" t="s">
        <v>28</v>
      </c>
      <c r="F16" s="51" t="s">
        <v>55</v>
      </c>
      <c r="G16" s="55" t="s">
        <v>80</v>
      </c>
      <c r="H16" s="100">
        <v>0.31</v>
      </c>
      <c r="I16" s="47">
        <v>0.41</v>
      </c>
      <c r="J16" s="47">
        <v>0.34</v>
      </c>
      <c r="K16" s="14">
        <f>AVERAGE(H16:J16)</f>
        <v>0.35333333333333333</v>
      </c>
    </row>
    <row r="17" spans="1:11" s="7" customFormat="1" ht="37.5" customHeight="1" x14ac:dyDescent="0.2">
      <c r="A17" s="12"/>
      <c r="B17" s="13">
        <v>5</v>
      </c>
      <c r="C17" s="63" t="s">
        <v>306</v>
      </c>
      <c r="D17" s="51" t="s">
        <v>2</v>
      </c>
      <c r="E17" s="51" t="s">
        <v>28</v>
      </c>
      <c r="F17" s="51" t="s">
        <v>55</v>
      </c>
      <c r="G17" s="55" t="s">
        <v>81</v>
      </c>
      <c r="H17" s="100">
        <v>0.28999999999999998</v>
      </c>
      <c r="I17" s="47">
        <v>0.3</v>
      </c>
      <c r="J17" s="47">
        <v>0.35</v>
      </c>
      <c r="K17" s="14">
        <f>AVERAGE(H17:J17)</f>
        <v>0.3133333333333333</v>
      </c>
    </row>
    <row r="18" spans="1:11" s="7" customFormat="1" ht="37.5" customHeight="1" x14ac:dyDescent="0.2">
      <c r="A18" s="12"/>
      <c r="B18" s="13">
        <v>6</v>
      </c>
      <c r="C18" s="64" t="s">
        <v>307</v>
      </c>
      <c r="D18" s="51" t="s">
        <v>0</v>
      </c>
      <c r="E18" s="51" t="s">
        <v>28</v>
      </c>
      <c r="F18" s="51" t="s">
        <v>55</v>
      </c>
      <c r="G18" s="55" t="s">
        <v>82</v>
      </c>
      <c r="H18" s="100">
        <v>0.19</v>
      </c>
      <c r="I18" s="47">
        <v>0.28999999999999998</v>
      </c>
      <c r="J18" s="47">
        <v>0.3</v>
      </c>
      <c r="K18" s="14">
        <f>AVERAGE(H18:J18)</f>
        <v>0.26</v>
      </c>
    </row>
    <row r="19" spans="1:11" s="7" customFormat="1" ht="37.5" customHeight="1" x14ac:dyDescent="0.2">
      <c r="A19" s="12"/>
      <c r="B19" s="13">
        <v>7</v>
      </c>
      <c r="C19" s="65" t="s">
        <v>305</v>
      </c>
      <c r="D19" s="51" t="s">
        <v>16</v>
      </c>
      <c r="E19" s="51" t="s">
        <v>28</v>
      </c>
      <c r="F19" s="51" t="s">
        <v>56</v>
      </c>
      <c r="G19" s="55" t="s">
        <v>83</v>
      </c>
      <c r="H19" s="100">
        <v>0.26</v>
      </c>
      <c r="I19" s="47">
        <v>0.19</v>
      </c>
      <c r="J19" s="47">
        <v>0.24</v>
      </c>
      <c r="K19" s="14">
        <f>AVERAGE(H19:J19)</f>
        <v>0.22999999999999998</v>
      </c>
    </row>
    <row r="20" spans="1:11" s="7" customFormat="1" ht="37.5" customHeight="1" x14ac:dyDescent="0.2">
      <c r="A20" s="12"/>
      <c r="B20" s="13">
        <v>8</v>
      </c>
      <c r="C20" s="63" t="s">
        <v>306</v>
      </c>
      <c r="D20" s="51" t="s">
        <v>2</v>
      </c>
      <c r="E20" s="51" t="s">
        <v>28</v>
      </c>
      <c r="F20" s="51" t="s">
        <v>56</v>
      </c>
      <c r="G20" s="55" t="s">
        <v>84</v>
      </c>
      <c r="H20" s="100">
        <v>0.28000000000000003</v>
      </c>
      <c r="I20" s="47">
        <v>0.27</v>
      </c>
      <c r="J20" s="47">
        <v>0.34</v>
      </c>
      <c r="K20" s="14">
        <f>AVERAGE(H20:J20)</f>
        <v>0.29666666666666669</v>
      </c>
    </row>
    <row r="21" spans="1:11" s="7" customFormat="1" ht="37.5" customHeight="1" x14ac:dyDescent="0.2">
      <c r="A21" s="12"/>
      <c r="B21" s="13">
        <v>9</v>
      </c>
      <c r="C21" s="64" t="s">
        <v>307</v>
      </c>
      <c r="D21" s="51" t="s">
        <v>0</v>
      </c>
      <c r="E21" s="51" t="s">
        <v>28</v>
      </c>
      <c r="F21" s="51" t="s">
        <v>56</v>
      </c>
      <c r="G21" s="55" t="s">
        <v>85</v>
      </c>
      <c r="H21" s="100">
        <v>0.35</v>
      </c>
      <c r="I21" s="47">
        <v>0.31</v>
      </c>
      <c r="J21" s="47">
        <v>0.23</v>
      </c>
      <c r="K21" s="14">
        <f>AVERAGE(H21:J21)</f>
        <v>0.29666666666666663</v>
      </c>
    </row>
    <row r="22" spans="1:11" s="7" customFormat="1" ht="37.5" customHeight="1" x14ac:dyDescent="0.2">
      <c r="A22" s="12"/>
      <c r="B22" s="13">
        <v>10</v>
      </c>
      <c r="C22" s="65" t="s">
        <v>305</v>
      </c>
      <c r="D22" s="51" t="s">
        <v>16</v>
      </c>
      <c r="E22" s="51" t="s">
        <v>28</v>
      </c>
      <c r="F22" s="51" t="s">
        <v>57</v>
      </c>
      <c r="G22" s="55" t="s">
        <v>86</v>
      </c>
      <c r="H22" s="100">
        <v>0.09</v>
      </c>
      <c r="I22" s="47">
        <v>0.08</v>
      </c>
      <c r="J22" s="47">
        <v>0.06</v>
      </c>
      <c r="K22" s="14">
        <f>AVERAGE(H22:J22)</f>
        <v>7.6666666666666661E-2</v>
      </c>
    </row>
    <row r="23" spans="1:11" s="7" customFormat="1" ht="37.5" customHeight="1" x14ac:dyDescent="0.2">
      <c r="A23" s="12"/>
      <c r="B23" s="13">
        <v>11</v>
      </c>
      <c r="C23" s="63" t="s">
        <v>306</v>
      </c>
      <c r="D23" s="51" t="s">
        <v>2</v>
      </c>
      <c r="E23" s="51" t="s">
        <v>28</v>
      </c>
      <c r="F23" s="51" t="s">
        <v>57</v>
      </c>
      <c r="G23" s="55" t="s">
        <v>87</v>
      </c>
      <c r="H23" s="100">
        <v>0.15</v>
      </c>
      <c r="I23" s="47">
        <v>0.17</v>
      </c>
      <c r="J23" s="47">
        <v>0.19</v>
      </c>
      <c r="K23" s="14">
        <f>AVERAGE(H23:J23)</f>
        <v>0.17</v>
      </c>
    </row>
    <row r="24" spans="1:11" s="7" customFormat="1" ht="37.5" customHeight="1" x14ac:dyDescent="0.2">
      <c r="A24" s="12"/>
      <c r="B24" s="13">
        <v>12</v>
      </c>
      <c r="C24" s="64" t="s">
        <v>307</v>
      </c>
      <c r="D24" s="51" t="s">
        <v>0</v>
      </c>
      <c r="E24" s="51" t="s">
        <v>28</v>
      </c>
      <c r="F24" s="51" t="s">
        <v>57</v>
      </c>
      <c r="G24" s="55" t="s">
        <v>88</v>
      </c>
      <c r="H24" s="100">
        <v>0.19</v>
      </c>
      <c r="I24" s="47">
        <v>0.14000000000000001</v>
      </c>
      <c r="J24" s="47">
        <v>0.13</v>
      </c>
      <c r="K24" s="14">
        <f>AVERAGE(H24:J24)</f>
        <v>0.15333333333333335</v>
      </c>
    </row>
    <row r="25" spans="1:11" s="7" customFormat="1" ht="37.5" customHeight="1" x14ac:dyDescent="0.2">
      <c r="A25" s="12"/>
      <c r="B25" s="13">
        <v>13</v>
      </c>
      <c r="C25" s="65" t="s">
        <v>305</v>
      </c>
      <c r="D25" s="51" t="s">
        <v>16</v>
      </c>
      <c r="E25" s="51" t="s">
        <v>28</v>
      </c>
      <c r="F25" s="51" t="s">
        <v>58</v>
      </c>
      <c r="G25" s="55" t="s">
        <v>89</v>
      </c>
      <c r="H25" s="100">
        <v>0.12</v>
      </c>
      <c r="I25" s="47">
        <v>0.05</v>
      </c>
      <c r="J25" s="47">
        <v>0.06</v>
      </c>
      <c r="K25" s="14">
        <f>AVERAGE(H25:J25)</f>
        <v>7.6666666666666661E-2</v>
      </c>
    </row>
    <row r="26" spans="1:11" s="7" customFormat="1" ht="37.5" customHeight="1" x14ac:dyDescent="0.2">
      <c r="A26" s="12"/>
      <c r="B26" s="13">
        <v>14</v>
      </c>
      <c r="C26" s="63" t="s">
        <v>306</v>
      </c>
      <c r="D26" s="51" t="s">
        <v>2</v>
      </c>
      <c r="E26" s="51" t="s">
        <v>28</v>
      </c>
      <c r="F26" s="51" t="s">
        <v>58</v>
      </c>
      <c r="G26" s="55" t="s">
        <v>90</v>
      </c>
      <c r="H26" s="100">
        <v>0.08</v>
      </c>
      <c r="I26" s="47">
        <v>0.11</v>
      </c>
      <c r="J26" s="47">
        <v>0.11</v>
      </c>
      <c r="K26" s="14">
        <f>AVERAGE(H26:J26)</f>
        <v>9.9999999999999992E-2</v>
      </c>
    </row>
    <row r="27" spans="1:11" s="7" customFormat="1" ht="37.5" customHeight="1" x14ac:dyDescent="0.2">
      <c r="A27" s="12"/>
      <c r="B27" s="13">
        <v>15</v>
      </c>
      <c r="C27" s="64" t="s">
        <v>307</v>
      </c>
      <c r="D27" s="51" t="s">
        <v>0</v>
      </c>
      <c r="E27" s="51" t="s">
        <v>28</v>
      </c>
      <c r="F27" s="51" t="s">
        <v>58</v>
      </c>
      <c r="G27" s="55" t="s">
        <v>91</v>
      </c>
      <c r="H27" s="100">
        <v>7.0000000000000007E-2</v>
      </c>
      <c r="I27" s="47">
        <v>7.0000000000000007E-2</v>
      </c>
      <c r="J27" s="47">
        <v>0.1</v>
      </c>
      <c r="K27" s="14">
        <f>AVERAGE(H27:J27)</f>
        <v>0.08</v>
      </c>
    </row>
    <row r="28" spans="1:11" s="7" customFormat="1" ht="37.5" customHeight="1" x14ac:dyDescent="0.2">
      <c r="A28" s="12"/>
      <c r="B28" s="13">
        <v>16</v>
      </c>
      <c r="C28" s="65" t="s">
        <v>305</v>
      </c>
      <c r="D28" s="51" t="s">
        <v>16</v>
      </c>
      <c r="E28" s="51" t="s">
        <v>28</v>
      </c>
      <c r="F28" s="51" t="s">
        <v>59</v>
      </c>
      <c r="G28" s="55" t="s">
        <v>92</v>
      </c>
      <c r="H28" s="100">
        <v>0.2</v>
      </c>
      <c r="I28" s="47">
        <v>0.25</v>
      </c>
      <c r="J28" s="47">
        <v>0.25</v>
      </c>
      <c r="K28" s="14">
        <f>AVERAGE(H28:J28)</f>
        <v>0.23333333333333331</v>
      </c>
    </row>
    <row r="29" spans="1:11" s="7" customFormat="1" ht="37.5" customHeight="1" x14ac:dyDescent="0.2">
      <c r="A29" s="12"/>
      <c r="B29" s="13">
        <v>17</v>
      </c>
      <c r="C29" s="63" t="s">
        <v>306</v>
      </c>
      <c r="D29" s="51" t="s">
        <v>2</v>
      </c>
      <c r="E29" s="51" t="s">
        <v>28</v>
      </c>
      <c r="F29" s="51" t="s">
        <v>59</v>
      </c>
      <c r="G29" s="55" t="s">
        <v>93</v>
      </c>
      <c r="H29" s="100">
        <v>0.21</v>
      </c>
      <c r="I29" s="47">
        <v>0.16</v>
      </c>
      <c r="J29" s="47">
        <v>0.17</v>
      </c>
      <c r="K29" s="14">
        <f>AVERAGE(H29:J29)</f>
        <v>0.18000000000000002</v>
      </c>
    </row>
    <row r="30" spans="1:11" s="7" customFormat="1" ht="37.5" customHeight="1" x14ac:dyDescent="0.2">
      <c r="A30" s="12"/>
      <c r="B30" s="13">
        <v>18</v>
      </c>
      <c r="C30" s="66" t="s">
        <v>309</v>
      </c>
      <c r="D30" s="51" t="s">
        <v>3</v>
      </c>
      <c r="E30" s="51" t="s">
        <v>28</v>
      </c>
      <c r="F30" s="51" t="s">
        <v>59</v>
      </c>
      <c r="G30" s="55" t="s">
        <v>92</v>
      </c>
      <c r="H30" s="100">
        <v>0.25</v>
      </c>
      <c r="I30" s="47">
        <v>0.33</v>
      </c>
      <c r="J30" s="47">
        <v>0.28999999999999998</v>
      </c>
      <c r="K30" s="14">
        <f>AVERAGE(H30:J30)</f>
        <v>0.29000000000000004</v>
      </c>
    </row>
    <row r="31" spans="1:11" s="7" customFormat="1" ht="37.5" customHeight="1" x14ac:dyDescent="0.2">
      <c r="A31" s="12"/>
      <c r="B31" s="13">
        <v>19</v>
      </c>
      <c r="C31" s="66" t="s">
        <v>310</v>
      </c>
      <c r="D31" s="51" t="s">
        <v>35</v>
      </c>
      <c r="E31" s="51" t="s">
        <v>28</v>
      </c>
      <c r="F31" s="51" t="s">
        <v>59</v>
      </c>
      <c r="G31" s="55" t="s">
        <v>92</v>
      </c>
      <c r="H31" s="100"/>
      <c r="I31" s="47"/>
      <c r="J31" s="47">
        <v>0.5</v>
      </c>
      <c r="K31" s="14">
        <f>AVERAGE(H31:J31)</f>
        <v>0.5</v>
      </c>
    </row>
    <row r="32" spans="1:11" s="7" customFormat="1" ht="37.5" customHeight="1" x14ac:dyDescent="0.2">
      <c r="A32" s="12"/>
      <c r="B32" s="13">
        <v>20</v>
      </c>
      <c r="C32" s="67" t="s">
        <v>308</v>
      </c>
      <c r="D32" s="51" t="s">
        <v>1</v>
      </c>
      <c r="E32" s="51" t="s">
        <v>28</v>
      </c>
      <c r="F32" s="51" t="s">
        <v>60</v>
      </c>
      <c r="G32" s="55" t="s">
        <v>94</v>
      </c>
      <c r="H32" s="100">
        <v>0.33</v>
      </c>
      <c r="I32" s="47">
        <v>0.43</v>
      </c>
      <c r="J32" s="47">
        <v>0.35</v>
      </c>
      <c r="K32" s="14">
        <f>AVERAGE(H32:J32)</f>
        <v>0.36999999999999994</v>
      </c>
    </row>
    <row r="33" spans="1:11" s="7" customFormat="1" ht="37.5" customHeight="1" x14ac:dyDescent="0.2">
      <c r="A33" s="12"/>
      <c r="B33" s="13">
        <v>21</v>
      </c>
      <c r="C33" s="64" t="s">
        <v>307</v>
      </c>
      <c r="D33" s="51" t="s">
        <v>0</v>
      </c>
      <c r="E33" s="51" t="s">
        <v>28</v>
      </c>
      <c r="F33" s="51" t="s">
        <v>59</v>
      </c>
      <c r="G33" s="55" t="s">
        <v>95</v>
      </c>
      <c r="H33" s="100">
        <v>0.53</v>
      </c>
      <c r="I33" s="47">
        <v>0.56000000000000005</v>
      </c>
      <c r="J33" s="47">
        <v>0.55000000000000004</v>
      </c>
      <c r="K33" s="14">
        <f>AVERAGE(H33:J33)</f>
        <v>0.54666666666666675</v>
      </c>
    </row>
    <row r="34" spans="1:11" s="7" customFormat="1" ht="37.5" customHeight="1" x14ac:dyDescent="0.2">
      <c r="A34" s="12"/>
      <c r="B34" s="13">
        <v>22</v>
      </c>
      <c r="C34" s="65" t="s">
        <v>305</v>
      </c>
      <c r="D34" s="51" t="s">
        <v>16</v>
      </c>
      <c r="E34" s="51" t="s">
        <v>28</v>
      </c>
      <c r="F34" s="51" t="s">
        <v>61</v>
      </c>
      <c r="G34" s="55" t="s">
        <v>96</v>
      </c>
      <c r="H34" s="100">
        <v>0.28000000000000003</v>
      </c>
      <c r="I34" s="47">
        <v>0.23</v>
      </c>
      <c r="J34" s="47">
        <v>0.24</v>
      </c>
      <c r="K34" s="14">
        <f>AVERAGE(H34:J34)</f>
        <v>0.25</v>
      </c>
    </row>
    <row r="35" spans="1:11" s="7" customFormat="1" ht="37.5" customHeight="1" x14ac:dyDescent="0.2">
      <c r="A35" s="12"/>
      <c r="B35" s="13">
        <v>23</v>
      </c>
      <c r="C35" s="66" t="s">
        <v>309</v>
      </c>
      <c r="D35" s="51" t="s">
        <v>3</v>
      </c>
      <c r="E35" s="51" t="s">
        <v>28</v>
      </c>
      <c r="F35" s="51" t="s">
        <v>61</v>
      </c>
      <c r="G35" s="55" t="s">
        <v>96</v>
      </c>
      <c r="H35" s="100">
        <v>0.11</v>
      </c>
      <c r="I35" s="47">
        <v>7.0000000000000007E-2</v>
      </c>
      <c r="J35" s="47">
        <v>0.13</v>
      </c>
      <c r="K35" s="14">
        <f>AVERAGE(H35:J35)</f>
        <v>0.10333333333333333</v>
      </c>
    </row>
    <row r="36" spans="1:11" s="7" customFormat="1" ht="37.5" customHeight="1" x14ac:dyDescent="0.2">
      <c r="A36" s="12"/>
      <c r="B36" s="13">
        <v>24</v>
      </c>
      <c r="C36" s="66" t="s">
        <v>310</v>
      </c>
      <c r="D36" s="51" t="s">
        <v>35</v>
      </c>
      <c r="E36" s="51" t="s">
        <v>28</v>
      </c>
      <c r="F36" s="51" t="s">
        <v>61</v>
      </c>
      <c r="G36" s="55" t="s">
        <v>96</v>
      </c>
      <c r="H36" s="100"/>
      <c r="I36" s="47"/>
      <c r="J36" s="47">
        <v>0.03</v>
      </c>
      <c r="K36" s="14">
        <f>AVERAGE(H36:J36)</f>
        <v>0.03</v>
      </c>
    </row>
    <row r="37" spans="1:11" s="7" customFormat="1" ht="37.5" customHeight="1" x14ac:dyDescent="0.2">
      <c r="A37" s="12"/>
      <c r="B37" s="13">
        <v>25</v>
      </c>
      <c r="C37" s="67" t="s">
        <v>308</v>
      </c>
      <c r="D37" s="51" t="s">
        <v>1</v>
      </c>
      <c r="E37" s="51" t="s">
        <v>28</v>
      </c>
      <c r="F37" s="51" t="s">
        <v>322</v>
      </c>
      <c r="G37" s="55" t="s">
        <v>97</v>
      </c>
      <c r="H37" s="100">
        <v>0.19</v>
      </c>
      <c r="I37" s="101">
        <v>0.15</v>
      </c>
      <c r="J37" s="47">
        <v>0.16</v>
      </c>
      <c r="K37" s="14">
        <f>AVERAGE(H37:J37)</f>
        <v>0.16666666666666666</v>
      </c>
    </row>
    <row r="38" spans="1:11" s="7" customFormat="1" ht="37.5" customHeight="1" x14ac:dyDescent="0.2">
      <c r="A38" s="12"/>
      <c r="B38" s="13">
        <v>26</v>
      </c>
      <c r="C38" s="64" t="s">
        <v>307</v>
      </c>
      <c r="D38" s="51" t="s">
        <v>0</v>
      </c>
      <c r="E38" s="51" t="s">
        <v>28</v>
      </c>
      <c r="F38" s="51" t="s">
        <v>61</v>
      </c>
      <c r="G38" s="55" t="s">
        <v>98</v>
      </c>
      <c r="H38" s="100">
        <v>0.14000000000000001</v>
      </c>
      <c r="I38" s="47">
        <v>0.04</v>
      </c>
      <c r="J38" s="47">
        <v>0.08</v>
      </c>
      <c r="K38" s="14">
        <f>AVERAGE(H38:J38)</f>
        <v>8.666666666666667E-2</v>
      </c>
    </row>
    <row r="39" spans="1:11" s="7" customFormat="1" ht="37.5" customHeight="1" x14ac:dyDescent="0.2">
      <c r="A39" s="12"/>
      <c r="B39" s="13">
        <v>27</v>
      </c>
      <c r="C39" s="63" t="s">
        <v>306</v>
      </c>
      <c r="D39" s="51" t="s">
        <v>2</v>
      </c>
      <c r="E39" s="51" t="s">
        <v>28</v>
      </c>
      <c r="F39" s="51" t="s">
        <v>61</v>
      </c>
      <c r="G39" s="55" t="s">
        <v>99</v>
      </c>
      <c r="H39" s="100">
        <v>0.28000000000000003</v>
      </c>
      <c r="I39" s="47">
        <v>0.26</v>
      </c>
      <c r="J39" s="47">
        <v>0.25</v>
      </c>
      <c r="K39" s="14">
        <f>AVERAGE(H39:J39)</f>
        <v>0.26333333333333336</v>
      </c>
    </row>
    <row r="40" spans="1:11" s="7" customFormat="1" ht="37.5" customHeight="1" x14ac:dyDescent="0.2">
      <c r="A40" s="12"/>
      <c r="B40" s="13">
        <v>28</v>
      </c>
      <c r="C40" s="65" t="s">
        <v>305</v>
      </c>
      <c r="D40" s="51" t="s">
        <v>16</v>
      </c>
      <c r="E40" s="51" t="s">
        <v>28</v>
      </c>
      <c r="F40" s="51" t="s">
        <v>62</v>
      </c>
      <c r="G40" s="55" t="s">
        <v>100</v>
      </c>
      <c r="H40" s="100">
        <v>0.28999999999999998</v>
      </c>
      <c r="I40" s="47">
        <v>0.36</v>
      </c>
      <c r="J40" s="47">
        <v>0.35</v>
      </c>
      <c r="K40" s="14">
        <f>AVERAGE(H40:J40)</f>
        <v>0.33333333333333331</v>
      </c>
    </row>
    <row r="41" spans="1:11" s="7" customFormat="1" ht="37.5" customHeight="1" x14ac:dyDescent="0.2">
      <c r="A41" s="12"/>
      <c r="B41" s="13">
        <v>29</v>
      </c>
      <c r="C41" s="63" t="s">
        <v>306</v>
      </c>
      <c r="D41" s="51" t="s">
        <v>2</v>
      </c>
      <c r="E41" s="51" t="s">
        <v>28</v>
      </c>
      <c r="F41" s="51" t="s">
        <v>62</v>
      </c>
      <c r="G41" s="55" t="s">
        <v>101</v>
      </c>
      <c r="H41" s="100">
        <v>0.33</v>
      </c>
      <c r="I41" s="47">
        <v>0.28999999999999998</v>
      </c>
      <c r="J41" s="47">
        <v>0.32</v>
      </c>
      <c r="K41" s="14">
        <f>AVERAGE(H41:J41)</f>
        <v>0.3133333333333333</v>
      </c>
    </row>
    <row r="42" spans="1:11" s="7" customFormat="1" ht="37.5" customHeight="1" x14ac:dyDescent="0.2">
      <c r="A42" s="12"/>
      <c r="B42" s="13">
        <v>30</v>
      </c>
      <c r="C42" s="64" t="s">
        <v>307</v>
      </c>
      <c r="D42" s="51" t="s">
        <v>0</v>
      </c>
      <c r="E42" s="51" t="s">
        <v>28</v>
      </c>
      <c r="F42" s="51" t="s">
        <v>62</v>
      </c>
      <c r="G42" s="55" t="s">
        <v>102</v>
      </c>
      <c r="H42" s="100">
        <v>0.6</v>
      </c>
      <c r="I42" s="47">
        <v>0.69</v>
      </c>
      <c r="J42" s="47">
        <v>0.57999999999999996</v>
      </c>
      <c r="K42" s="14">
        <f>AVERAGE(H42:J42)</f>
        <v>0.62333333333333341</v>
      </c>
    </row>
    <row r="43" spans="1:11" s="7" customFormat="1" ht="37.5" customHeight="1" x14ac:dyDescent="0.2">
      <c r="A43" s="12"/>
      <c r="B43" s="13">
        <v>31</v>
      </c>
      <c r="C43" s="65" t="s">
        <v>305</v>
      </c>
      <c r="D43" s="51" t="s">
        <v>16</v>
      </c>
      <c r="E43" s="51" t="s">
        <v>28</v>
      </c>
      <c r="F43" s="51" t="s">
        <v>63</v>
      </c>
      <c r="G43" s="55" t="s">
        <v>103</v>
      </c>
      <c r="H43" s="100">
        <v>0.56999999999999995</v>
      </c>
      <c r="I43" s="101">
        <v>0.56000000000000005</v>
      </c>
      <c r="J43" s="47">
        <v>0.54</v>
      </c>
      <c r="K43" s="14">
        <f>AVERAGE(H43:J43)</f>
        <v>0.55666666666666664</v>
      </c>
    </row>
    <row r="44" spans="1:11" s="7" customFormat="1" ht="37.5" customHeight="1" x14ac:dyDescent="0.2">
      <c r="A44" s="12"/>
      <c r="B44" s="13">
        <v>32</v>
      </c>
      <c r="C44" s="66" t="s">
        <v>309</v>
      </c>
      <c r="D44" s="51" t="s">
        <v>3</v>
      </c>
      <c r="E44" s="51" t="s">
        <v>28</v>
      </c>
      <c r="F44" s="51" t="s">
        <v>63</v>
      </c>
      <c r="G44" s="55" t="s">
        <v>103</v>
      </c>
      <c r="H44" s="100">
        <v>0.56000000000000005</v>
      </c>
      <c r="I44" s="101">
        <v>0.55000000000000004</v>
      </c>
      <c r="J44" s="47">
        <v>0.54</v>
      </c>
      <c r="K44" s="14">
        <f>AVERAGE(H44:J44)</f>
        <v>0.55000000000000004</v>
      </c>
    </row>
    <row r="45" spans="1:11" s="7" customFormat="1" ht="37.5" customHeight="1" x14ac:dyDescent="0.2">
      <c r="A45" s="12"/>
      <c r="B45" s="13">
        <v>33</v>
      </c>
      <c r="C45" s="66" t="s">
        <v>310</v>
      </c>
      <c r="D45" s="51" t="s">
        <v>35</v>
      </c>
      <c r="E45" s="51" t="s">
        <v>28</v>
      </c>
      <c r="F45" s="51" t="s">
        <v>63</v>
      </c>
      <c r="G45" s="55" t="s">
        <v>103</v>
      </c>
      <c r="H45" s="100"/>
      <c r="I45" s="47"/>
      <c r="J45" s="47">
        <v>0.63</v>
      </c>
      <c r="K45" s="14">
        <f>AVERAGE(H45:J45)</f>
        <v>0.63</v>
      </c>
    </row>
    <row r="46" spans="1:11" s="7" customFormat="1" ht="37.5" customHeight="1" x14ac:dyDescent="0.2">
      <c r="A46" s="12"/>
      <c r="B46" s="13">
        <v>34</v>
      </c>
      <c r="C46" s="65" t="s">
        <v>305</v>
      </c>
      <c r="D46" s="51" t="s">
        <v>16</v>
      </c>
      <c r="E46" s="51" t="s">
        <v>28</v>
      </c>
      <c r="F46" s="51" t="s">
        <v>64</v>
      </c>
      <c r="G46" s="55" t="s">
        <v>104</v>
      </c>
      <c r="H46" s="100">
        <v>0.08</v>
      </c>
      <c r="I46" s="101">
        <v>0.05</v>
      </c>
      <c r="J46" s="47">
        <v>0.11</v>
      </c>
      <c r="K46" s="14">
        <f>AVERAGE(H46:J46)</f>
        <v>0.08</v>
      </c>
    </row>
    <row r="47" spans="1:11" s="7" customFormat="1" ht="37.5" customHeight="1" x14ac:dyDescent="0.2">
      <c r="A47" s="12"/>
      <c r="B47" s="13">
        <v>35</v>
      </c>
      <c r="C47" s="66" t="s">
        <v>309</v>
      </c>
      <c r="D47" s="51" t="s">
        <v>3</v>
      </c>
      <c r="E47" s="51" t="s">
        <v>28</v>
      </c>
      <c r="F47" s="51" t="s">
        <v>64</v>
      </c>
      <c r="G47" s="55" t="s">
        <v>104</v>
      </c>
      <c r="H47" s="100">
        <v>0.05</v>
      </c>
      <c r="I47" s="101">
        <v>0.02</v>
      </c>
      <c r="J47" s="47">
        <v>0.04</v>
      </c>
      <c r="K47" s="14">
        <f>AVERAGE(H47:J47)</f>
        <v>3.6666666666666674E-2</v>
      </c>
    </row>
    <row r="48" spans="1:11" s="7" customFormat="1" ht="37.5" customHeight="1" x14ac:dyDescent="0.2">
      <c r="A48" s="12"/>
      <c r="B48" s="13">
        <v>36</v>
      </c>
      <c r="C48" s="66" t="s">
        <v>310</v>
      </c>
      <c r="D48" s="51" t="s">
        <v>35</v>
      </c>
      <c r="E48" s="51" t="s">
        <v>28</v>
      </c>
      <c r="F48" s="51" t="s">
        <v>64</v>
      </c>
      <c r="G48" s="55" t="s">
        <v>104</v>
      </c>
      <c r="H48" s="100"/>
      <c r="I48" s="47"/>
      <c r="J48" s="47">
        <v>0.03</v>
      </c>
      <c r="K48" s="14">
        <f>AVERAGE(H48:J48)</f>
        <v>0.03</v>
      </c>
    </row>
    <row r="49" spans="1:11" s="7" customFormat="1" ht="37.5" customHeight="1" x14ac:dyDescent="0.2">
      <c r="A49" s="12"/>
      <c r="B49" s="13">
        <v>37</v>
      </c>
      <c r="C49" s="65" t="s">
        <v>305</v>
      </c>
      <c r="D49" s="51" t="s">
        <v>16</v>
      </c>
      <c r="E49" s="51" t="s">
        <v>43</v>
      </c>
      <c r="F49" s="51" t="s">
        <v>65</v>
      </c>
      <c r="G49" s="55" t="s">
        <v>105</v>
      </c>
      <c r="H49" s="100">
        <v>0.5</v>
      </c>
      <c r="I49" s="47">
        <v>0.47</v>
      </c>
      <c r="J49" s="47">
        <v>0.38</v>
      </c>
      <c r="K49" s="14">
        <f>AVERAGE(H49:J49)</f>
        <v>0.45</v>
      </c>
    </row>
    <row r="50" spans="1:11" s="7" customFormat="1" ht="37.5" customHeight="1" x14ac:dyDescent="0.2">
      <c r="A50" s="12"/>
      <c r="B50" s="13">
        <v>38</v>
      </c>
      <c r="C50" s="65" t="s">
        <v>305</v>
      </c>
      <c r="D50" s="51" t="s">
        <v>16</v>
      </c>
      <c r="E50" s="51" t="s">
        <v>43</v>
      </c>
      <c r="F50" s="51" t="s">
        <v>66</v>
      </c>
      <c r="G50" s="55" t="s">
        <v>106</v>
      </c>
      <c r="H50" s="100">
        <v>0.05</v>
      </c>
      <c r="I50" s="47">
        <v>0.03</v>
      </c>
      <c r="J50" s="47">
        <v>0.03</v>
      </c>
      <c r="K50" s="14">
        <f>AVERAGE(H50:J50)</f>
        <v>3.6666666666666667E-2</v>
      </c>
    </row>
    <row r="51" spans="1:11" s="7" customFormat="1" ht="37.5" customHeight="1" x14ac:dyDescent="0.2">
      <c r="A51" s="12"/>
      <c r="B51" s="13">
        <v>39</v>
      </c>
      <c r="C51" s="65" t="s">
        <v>305</v>
      </c>
      <c r="D51" s="51" t="s">
        <v>16</v>
      </c>
      <c r="E51" s="51" t="s">
        <v>43</v>
      </c>
      <c r="F51" s="51" t="s">
        <v>67</v>
      </c>
      <c r="G51" s="55" t="s">
        <v>107</v>
      </c>
      <c r="H51" s="100">
        <v>0.77</v>
      </c>
      <c r="I51" s="47">
        <v>0.73</v>
      </c>
      <c r="J51" s="47">
        <v>0.78</v>
      </c>
      <c r="K51" s="14">
        <f>AVERAGE(H51:J51)</f>
        <v>0.76000000000000012</v>
      </c>
    </row>
    <row r="52" spans="1:11" s="7" customFormat="1" ht="37.5" customHeight="1" x14ac:dyDescent="0.2">
      <c r="A52" s="12"/>
      <c r="B52" s="13">
        <v>40</v>
      </c>
      <c r="C52" s="66" t="s">
        <v>309</v>
      </c>
      <c r="D52" s="51" t="s">
        <v>3</v>
      </c>
      <c r="E52" s="51" t="s">
        <v>43</v>
      </c>
      <c r="F52" s="51" t="s">
        <v>67</v>
      </c>
      <c r="G52" s="55" t="s">
        <v>108</v>
      </c>
      <c r="H52" s="100">
        <v>0.57999999999999996</v>
      </c>
      <c r="I52" s="47">
        <v>0.76</v>
      </c>
      <c r="J52" s="47">
        <v>0.66</v>
      </c>
      <c r="K52" s="14">
        <f>AVERAGE(H52:J52)</f>
        <v>0.66666666666666663</v>
      </c>
    </row>
    <row r="53" spans="1:11" s="7" customFormat="1" ht="37.5" customHeight="1" x14ac:dyDescent="0.2">
      <c r="A53" s="12"/>
      <c r="B53" s="13">
        <v>41</v>
      </c>
      <c r="C53" s="66" t="s">
        <v>310</v>
      </c>
      <c r="D53" s="51" t="s">
        <v>35</v>
      </c>
      <c r="E53" s="51" t="s">
        <v>43</v>
      </c>
      <c r="F53" s="51" t="s">
        <v>67</v>
      </c>
      <c r="G53" s="55" t="s">
        <v>108</v>
      </c>
      <c r="H53" s="100"/>
      <c r="I53" s="47"/>
      <c r="J53" s="47">
        <v>0.67</v>
      </c>
      <c r="K53" s="14">
        <f>AVERAGE(H53:J53)</f>
        <v>0.67</v>
      </c>
    </row>
    <row r="54" spans="1:11" s="7" customFormat="1" ht="37.5" customHeight="1" x14ac:dyDescent="0.2">
      <c r="A54" s="12"/>
      <c r="B54" s="13">
        <v>42</v>
      </c>
      <c r="C54" s="65" t="s">
        <v>305</v>
      </c>
      <c r="D54" s="51" t="s">
        <v>16</v>
      </c>
      <c r="E54" s="51" t="s">
        <v>43</v>
      </c>
      <c r="F54" s="51" t="s">
        <v>68</v>
      </c>
      <c r="G54" s="55" t="s">
        <v>109</v>
      </c>
      <c r="H54" s="100">
        <v>0</v>
      </c>
      <c r="I54" s="47">
        <v>0</v>
      </c>
      <c r="J54" s="47">
        <v>0</v>
      </c>
      <c r="K54" s="14">
        <f>AVERAGE(H54:J54)</f>
        <v>0</v>
      </c>
    </row>
    <row r="55" spans="1:11" s="7" customFormat="1" ht="37.5" customHeight="1" x14ac:dyDescent="0.2">
      <c r="A55" s="12"/>
      <c r="B55" s="13">
        <v>43</v>
      </c>
      <c r="C55" s="66" t="s">
        <v>309</v>
      </c>
      <c r="D55" s="51" t="s">
        <v>3</v>
      </c>
      <c r="E55" s="51" t="s">
        <v>43</v>
      </c>
      <c r="F55" s="51" t="s">
        <v>68</v>
      </c>
      <c r="G55" s="55" t="s">
        <v>110</v>
      </c>
      <c r="H55" s="100">
        <v>0.03</v>
      </c>
      <c r="I55" s="47">
        <v>0</v>
      </c>
      <c r="J55" s="47">
        <v>0</v>
      </c>
      <c r="K55" s="14">
        <f>AVERAGE(H55:J55)</f>
        <v>0.01</v>
      </c>
    </row>
    <row r="56" spans="1:11" s="7" customFormat="1" ht="37.5" customHeight="1" x14ac:dyDescent="0.2">
      <c r="A56" s="12"/>
      <c r="B56" s="13">
        <v>44</v>
      </c>
      <c r="C56" s="66" t="s">
        <v>310</v>
      </c>
      <c r="D56" s="51" t="s">
        <v>35</v>
      </c>
      <c r="E56" s="51" t="s">
        <v>43</v>
      </c>
      <c r="F56" s="51" t="s">
        <v>68</v>
      </c>
      <c r="G56" s="55" t="s">
        <v>111</v>
      </c>
      <c r="H56" s="100"/>
      <c r="I56" s="47"/>
      <c r="J56" s="47">
        <v>0</v>
      </c>
      <c r="K56" s="14">
        <f>AVERAGE(H56:J56)</f>
        <v>0</v>
      </c>
    </row>
    <row r="57" spans="1:11" s="7" customFormat="1" ht="37.5" customHeight="1" x14ac:dyDescent="0.2">
      <c r="A57" s="12"/>
      <c r="B57" s="13">
        <v>45</v>
      </c>
      <c r="C57" s="65" t="s">
        <v>305</v>
      </c>
      <c r="D57" s="51" t="s">
        <v>16</v>
      </c>
      <c r="E57" s="51" t="s">
        <v>43</v>
      </c>
      <c r="F57" s="51" t="s">
        <v>69</v>
      </c>
      <c r="G57" s="55" t="s">
        <v>112</v>
      </c>
      <c r="H57" s="100">
        <v>0.56000000000000005</v>
      </c>
      <c r="I57" s="47">
        <v>0.53</v>
      </c>
      <c r="J57" s="47">
        <v>0.55000000000000004</v>
      </c>
      <c r="K57" s="14">
        <f>AVERAGE(H57:J57)</f>
        <v>0.54666666666666675</v>
      </c>
    </row>
    <row r="58" spans="1:11" s="7" customFormat="1" ht="37.5" customHeight="1" x14ac:dyDescent="0.2">
      <c r="A58" s="12"/>
      <c r="B58" s="13">
        <v>46</v>
      </c>
      <c r="C58" s="66" t="s">
        <v>309</v>
      </c>
      <c r="D58" s="51" t="s">
        <v>3</v>
      </c>
      <c r="E58" s="51" t="s">
        <v>43</v>
      </c>
      <c r="F58" s="51" t="s">
        <v>69</v>
      </c>
      <c r="G58" s="55" t="s">
        <v>112</v>
      </c>
      <c r="H58" s="100">
        <v>0.33</v>
      </c>
      <c r="I58" s="47">
        <v>0.52</v>
      </c>
      <c r="J58" s="47">
        <v>0.48</v>
      </c>
      <c r="K58" s="14">
        <f>AVERAGE(H58:J58)</f>
        <v>0.44333333333333336</v>
      </c>
    </row>
    <row r="59" spans="1:11" s="7" customFormat="1" ht="37.5" customHeight="1" x14ac:dyDescent="0.2">
      <c r="A59" s="12"/>
      <c r="B59" s="13">
        <v>47</v>
      </c>
      <c r="C59" s="66" t="s">
        <v>310</v>
      </c>
      <c r="D59" s="51" t="s">
        <v>35</v>
      </c>
      <c r="E59" s="51" t="s">
        <v>43</v>
      </c>
      <c r="F59" s="51" t="s">
        <v>69</v>
      </c>
      <c r="G59" s="55" t="s">
        <v>112</v>
      </c>
      <c r="H59" s="100"/>
      <c r="I59" s="47"/>
      <c r="J59" s="47">
        <v>0.63</v>
      </c>
      <c r="K59" s="14">
        <f>AVERAGE(H59:J59)</f>
        <v>0.63</v>
      </c>
    </row>
    <row r="60" spans="1:11" s="7" customFormat="1" ht="37.5" customHeight="1" x14ac:dyDescent="0.2">
      <c r="A60" s="12"/>
      <c r="B60" s="13">
        <v>48</v>
      </c>
      <c r="C60" s="66" t="s">
        <v>309</v>
      </c>
      <c r="D60" s="51" t="s">
        <v>3</v>
      </c>
      <c r="E60" s="51" t="s">
        <v>43</v>
      </c>
      <c r="F60" s="51" t="s">
        <v>70</v>
      </c>
      <c r="G60" s="55" t="s">
        <v>113</v>
      </c>
      <c r="H60" s="100">
        <v>0.03</v>
      </c>
      <c r="I60" s="47">
        <v>0</v>
      </c>
      <c r="J60" s="47">
        <v>0.04</v>
      </c>
      <c r="K60" s="14">
        <f>AVERAGE(H60:J60)</f>
        <v>2.3333333333333334E-2</v>
      </c>
    </row>
    <row r="61" spans="1:11" s="7" customFormat="1" ht="37.5" customHeight="1" x14ac:dyDescent="0.2">
      <c r="A61" s="12"/>
      <c r="B61" s="13">
        <v>49</v>
      </c>
      <c r="C61" s="66" t="s">
        <v>310</v>
      </c>
      <c r="D61" s="51" t="s">
        <v>35</v>
      </c>
      <c r="E61" s="51" t="s">
        <v>43</v>
      </c>
      <c r="F61" s="51" t="s">
        <v>70</v>
      </c>
      <c r="G61" s="55" t="s">
        <v>113</v>
      </c>
      <c r="H61" s="100"/>
      <c r="I61" s="47"/>
      <c r="J61" s="47">
        <v>0.04</v>
      </c>
      <c r="K61" s="14">
        <f>AVERAGE(H61:J61)</f>
        <v>0.04</v>
      </c>
    </row>
    <row r="62" spans="1:11" s="7" customFormat="1" ht="37.5" customHeight="1" x14ac:dyDescent="0.2">
      <c r="A62" s="12"/>
      <c r="B62" s="13">
        <v>50</v>
      </c>
      <c r="C62" s="65" t="s">
        <v>305</v>
      </c>
      <c r="D62" s="51" t="s">
        <v>16</v>
      </c>
      <c r="E62" s="51" t="s">
        <v>44</v>
      </c>
      <c r="F62" s="51" t="s">
        <v>71</v>
      </c>
      <c r="G62" s="55" t="s">
        <v>114</v>
      </c>
      <c r="H62" s="100">
        <v>0.38</v>
      </c>
      <c r="I62" s="47">
        <v>0.39</v>
      </c>
      <c r="J62" s="47">
        <v>0.38</v>
      </c>
      <c r="K62" s="14">
        <f>AVERAGE(H62:J62)</f>
        <v>0.3833333333333333</v>
      </c>
    </row>
    <row r="63" spans="1:11" s="7" customFormat="1" ht="37.5" customHeight="1" x14ac:dyDescent="0.2">
      <c r="A63" s="12"/>
      <c r="B63" s="13">
        <v>51</v>
      </c>
      <c r="C63" s="65" t="s">
        <v>305</v>
      </c>
      <c r="D63" s="51" t="s">
        <v>16</v>
      </c>
      <c r="E63" s="51" t="s">
        <v>44</v>
      </c>
      <c r="F63" s="51" t="s">
        <v>71</v>
      </c>
      <c r="G63" s="55" t="s">
        <v>115</v>
      </c>
      <c r="H63" s="100">
        <v>0.73</v>
      </c>
      <c r="I63" s="47">
        <v>0.68</v>
      </c>
      <c r="J63" s="47">
        <v>0.71</v>
      </c>
      <c r="K63" s="14">
        <f>AVERAGE(H63:J63)</f>
        <v>0.70666666666666667</v>
      </c>
    </row>
    <row r="64" spans="1:11" s="7" customFormat="1" ht="37.5" customHeight="1" x14ac:dyDescent="0.2">
      <c r="A64" s="12"/>
      <c r="B64" s="13">
        <v>52</v>
      </c>
      <c r="C64" s="65" t="s">
        <v>305</v>
      </c>
      <c r="D64" s="51" t="s">
        <v>16</v>
      </c>
      <c r="E64" s="51" t="s">
        <v>42</v>
      </c>
      <c r="F64" s="51" t="s">
        <v>72</v>
      </c>
      <c r="G64" s="55" t="s">
        <v>116</v>
      </c>
      <c r="H64" s="100">
        <v>0.8</v>
      </c>
      <c r="I64" s="47">
        <v>0.83</v>
      </c>
      <c r="J64" s="47">
        <v>0.79</v>
      </c>
      <c r="K64" s="14">
        <f>AVERAGE(H64:J64)</f>
        <v>0.80666666666666664</v>
      </c>
    </row>
    <row r="65" spans="1:11" s="7" customFormat="1" ht="37.5" customHeight="1" x14ac:dyDescent="0.2">
      <c r="A65" s="12"/>
      <c r="B65" s="13">
        <v>53</v>
      </c>
      <c r="C65" s="65" t="s">
        <v>305</v>
      </c>
      <c r="D65" s="51" t="s">
        <v>16</v>
      </c>
      <c r="E65" s="51" t="s">
        <v>42</v>
      </c>
      <c r="F65" s="51" t="s">
        <v>72</v>
      </c>
      <c r="G65" s="55" t="s">
        <v>116</v>
      </c>
      <c r="H65" s="100">
        <v>0.91</v>
      </c>
      <c r="I65" s="47">
        <v>0.89</v>
      </c>
      <c r="J65" s="47">
        <v>0.91</v>
      </c>
      <c r="K65" s="14">
        <f>AVERAGE(H65:J65)</f>
        <v>0.90333333333333332</v>
      </c>
    </row>
    <row r="66" spans="1:11" s="7" customFormat="1" ht="37.5" customHeight="1" x14ac:dyDescent="0.2">
      <c r="A66" s="12"/>
      <c r="B66" s="13">
        <v>54</v>
      </c>
      <c r="C66" s="63" t="s">
        <v>306</v>
      </c>
      <c r="D66" s="51" t="s">
        <v>2</v>
      </c>
      <c r="E66" s="51" t="s">
        <v>42</v>
      </c>
      <c r="F66" s="51" t="s">
        <v>72</v>
      </c>
      <c r="G66" s="55" t="s">
        <v>117</v>
      </c>
      <c r="H66" s="100">
        <v>0.86</v>
      </c>
      <c r="I66" s="47">
        <v>0.83</v>
      </c>
      <c r="J66" s="47">
        <v>0.84</v>
      </c>
      <c r="K66" s="14">
        <f>AVERAGE(H66:J66)</f>
        <v>0.84333333333333327</v>
      </c>
    </row>
    <row r="67" spans="1:11" s="7" customFormat="1" ht="37.5" customHeight="1" x14ac:dyDescent="0.2">
      <c r="A67" s="12"/>
      <c r="B67" s="13">
        <v>55</v>
      </c>
      <c r="C67" s="66" t="s">
        <v>309</v>
      </c>
      <c r="D67" s="51" t="s">
        <v>3</v>
      </c>
      <c r="E67" s="51" t="s">
        <v>42</v>
      </c>
      <c r="F67" s="51" t="s">
        <v>72</v>
      </c>
      <c r="G67" s="55" t="s">
        <v>313</v>
      </c>
      <c r="H67" s="100">
        <v>0.92</v>
      </c>
      <c r="I67" s="47">
        <v>0.86</v>
      </c>
      <c r="J67" s="47">
        <v>0.89</v>
      </c>
      <c r="K67" s="14">
        <f>AVERAGE(H67:J67)</f>
        <v>0.89</v>
      </c>
    </row>
    <row r="68" spans="1:11" s="7" customFormat="1" ht="37.5" customHeight="1" x14ac:dyDescent="0.2">
      <c r="A68" s="12"/>
      <c r="B68" s="13">
        <v>56</v>
      </c>
      <c r="C68" s="66" t="s">
        <v>310</v>
      </c>
      <c r="D68" s="51" t="s">
        <v>35</v>
      </c>
      <c r="E68" s="51" t="s">
        <v>42</v>
      </c>
      <c r="F68" s="51" t="s">
        <v>72</v>
      </c>
      <c r="G68" s="55" t="s">
        <v>116</v>
      </c>
      <c r="H68" s="100"/>
      <c r="I68" s="47"/>
      <c r="J68" s="47">
        <v>0.92</v>
      </c>
      <c r="K68" s="14">
        <f>AVERAGE(H68:J68)</f>
        <v>0.92</v>
      </c>
    </row>
    <row r="69" spans="1:11" s="7" customFormat="1" ht="37.5" customHeight="1" x14ac:dyDescent="0.2">
      <c r="A69" s="12"/>
      <c r="B69" s="13">
        <v>57</v>
      </c>
      <c r="C69" s="65" t="s">
        <v>305</v>
      </c>
      <c r="D69" s="51" t="s">
        <v>16</v>
      </c>
      <c r="E69" s="51" t="s">
        <v>42</v>
      </c>
      <c r="F69" s="51" t="s">
        <v>73</v>
      </c>
      <c r="G69" s="55" t="s">
        <v>118</v>
      </c>
      <c r="H69" s="100">
        <v>0.02</v>
      </c>
      <c r="I69" s="47">
        <v>0</v>
      </c>
      <c r="J69" s="47">
        <v>0.01</v>
      </c>
      <c r="K69" s="14">
        <f>AVERAGE(H69:J69)</f>
        <v>0.01</v>
      </c>
    </row>
    <row r="70" spans="1:11" s="7" customFormat="1" ht="37.5" customHeight="1" x14ac:dyDescent="0.2">
      <c r="A70" s="12"/>
      <c r="B70" s="13">
        <v>58</v>
      </c>
      <c r="C70" s="65" t="s">
        <v>305</v>
      </c>
      <c r="D70" s="51" t="s">
        <v>16</v>
      </c>
      <c r="E70" s="51" t="s">
        <v>42</v>
      </c>
      <c r="F70" s="51" t="s">
        <v>73</v>
      </c>
      <c r="G70" s="55" t="s">
        <v>118</v>
      </c>
      <c r="H70" s="100">
        <v>0.01</v>
      </c>
      <c r="I70" s="47">
        <v>0</v>
      </c>
      <c r="J70" s="47">
        <v>0</v>
      </c>
      <c r="K70" s="14">
        <f>AVERAGE(H70:J70)</f>
        <v>3.3333333333333335E-3</v>
      </c>
    </row>
    <row r="71" spans="1:11" s="7" customFormat="1" ht="37.5" customHeight="1" x14ac:dyDescent="0.2">
      <c r="A71" s="12"/>
      <c r="B71" s="13">
        <v>59</v>
      </c>
      <c r="C71" s="63" t="s">
        <v>306</v>
      </c>
      <c r="D71" s="51" t="s">
        <v>2</v>
      </c>
      <c r="E71" s="51" t="s">
        <v>42</v>
      </c>
      <c r="F71" s="51" t="s">
        <v>73</v>
      </c>
      <c r="G71" s="55" t="s">
        <v>118</v>
      </c>
      <c r="H71" s="100">
        <v>0.01</v>
      </c>
      <c r="I71" s="47">
        <v>0</v>
      </c>
      <c r="J71" s="47">
        <v>0.01</v>
      </c>
      <c r="K71" s="14">
        <f>AVERAGE(H71:J71)</f>
        <v>6.6666666666666671E-3</v>
      </c>
    </row>
    <row r="72" spans="1:11" s="7" customFormat="1" ht="37.5" customHeight="1" x14ac:dyDescent="0.2">
      <c r="A72" s="12"/>
      <c r="B72" s="13">
        <v>60</v>
      </c>
      <c r="C72" s="66" t="s">
        <v>309</v>
      </c>
      <c r="D72" s="51" t="s">
        <v>3</v>
      </c>
      <c r="E72" s="51" t="s">
        <v>42</v>
      </c>
      <c r="F72" s="51" t="s">
        <v>73</v>
      </c>
      <c r="G72" s="55" t="s">
        <v>314</v>
      </c>
      <c r="H72" s="100">
        <v>0</v>
      </c>
      <c r="I72" s="47">
        <v>0</v>
      </c>
      <c r="J72" s="47">
        <v>0</v>
      </c>
      <c r="K72" s="14">
        <f>AVERAGE(H72:J72)</f>
        <v>0</v>
      </c>
    </row>
    <row r="73" spans="1:11" s="7" customFormat="1" ht="37.5" customHeight="1" x14ac:dyDescent="0.2">
      <c r="A73" s="12"/>
      <c r="B73" s="13">
        <v>61</v>
      </c>
      <c r="C73" s="66" t="s">
        <v>310</v>
      </c>
      <c r="D73" s="51" t="s">
        <v>35</v>
      </c>
      <c r="E73" s="51" t="s">
        <v>42</v>
      </c>
      <c r="F73" s="51" t="s">
        <v>73</v>
      </c>
      <c r="G73" s="55" t="s">
        <v>118</v>
      </c>
      <c r="H73" s="100"/>
      <c r="I73" s="47"/>
      <c r="J73" s="47">
        <v>0.03</v>
      </c>
      <c r="K73" s="14">
        <f>AVERAGE(H73:J73)</f>
        <v>0.03</v>
      </c>
    </row>
    <row r="74" spans="1:11" s="7" customFormat="1" ht="37.5" customHeight="1" x14ac:dyDescent="0.2">
      <c r="A74" s="12"/>
      <c r="B74" s="13">
        <v>62</v>
      </c>
      <c r="C74" s="65" t="s">
        <v>305</v>
      </c>
      <c r="D74" s="51" t="s">
        <v>16</v>
      </c>
      <c r="E74" s="51" t="s">
        <v>18</v>
      </c>
      <c r="F74" s="51" t="s">
        <v>74</v>
      </c>
      <c r="G74" s="55" t="s">
        <v>119</v>
      </c>
      <c r="H74" s="100">
        <v>0.04</v>
      </c>
      <c r="I74" s="47">
        <v>0.03</v>
      </c>
      <c r="J74" s="47">
        <v>0.03</v>
      </c>
      <c r="K74" s="14">
        <f>AVERAGE(H74:J74)</f>
        <v>3.3333333333333333E-2</v>
      </c>
    </row>
    <row r="75" spans="1:11" s="7" customFormat="1" ht="37.5" customHeight="1" x14ac:dyDescent="0.2">
      <c r="A75" s="12"/>
      <c r="B75" s="13">
        <v>63</v>
      </c>
      <c r="C75" s="65" t="s">
        <v>305</v>
      </c>
      <c r="D75" s="51" t="s">
        <v>16</v>
      </c>
      <c r="E75" s="51" t="s">
        <v>18</v>
      </c>
      <c r="F75" s="51" t="s">
        <v>74</v>
      </c>
      <c r="G75" s="55" t="s">
        <v>120</v>
      </c>
      <c r="H75" s="100">
        <v>0.01</v>
      </c>
      <c r="I75" s="47">
        <v>0.01</v>
      </c>
      <c r="J75" s="47">
        <v>0.01</v>
      </c>
      <c r="K75" s="14">
        <f>AVERAGE(H75:J75)</f>
        <v>0.01</v>
      </c>
    </row>
    <row r="76" spans="1:11" s="7" customFormat="1" ht="37.5" customHeight="1" x14ac:dyDescent="0.2">
      <c r="A76" s="12"/>
      <c r="B76" s="13">
        <v>64</v>
      </c>
      <c r="C76" s="63" t="s">
        <v>306</v>
      </c>
      <c r="D76" s="51" t="s">
        <v>2</v>
      </c>
      <c r="E76" s="51" t="s">
        <v>18</v>
      </c>
      <c r="F76" s="51" t="s">
        <v>74</v>
      </c>
      <c r="G76" s="55" t="s">
        <v>121</v>
      </c>
      <c r="H76" s="100">
        <v>0.08</v>
      </c>
      <c r="I76" s="47">
        <v>0.04</v>
      </c>
      <c r="J76" s="47">
        <v>0.06</v>
      </c>
      <c r="K76" s="14">
        <f>AVERAGE(H76:J76)</f>
        <v>0.06</v>
      </c>
    </row>
    <row r="77" spans="1:11" s="7" customFormat="1" ht="37.5" customHeight="1" x14ac:dyDescent="0.2">
      <c r="A77" s="12"/>
      <c r="B77" s="13">
        <v>65</v>
      </c>
      <c r="C77" s="65" t="s">
        <v>305</v>
      </c>
      <c r="D77" s="51" t="s">
        <v>16</v>
      </c>
      <c r="E77" s="51" t="s">
        <v>18</v>
      </c>
      <c r="F77" s="51" t="s">
        <v>74</v>
      </c>
      <c r="G77" s="55" t="s">
        <v>316</v>
      </c>
      <c r="H77" s="100">
        <v>0.16</v>
      </c>
      <c r="I77" s="47">
        <v>0.17</v>
      </c>
      <c r="J77" s="47">
        <v>0.16</v>
      </c>
      <c r="K77" s="14">
        <f>AVERAGE(H77:J77)</f>
        <v>0.16333333333333333</v>
      </c>
    </row>
    <row r="78" spans="1:11" s="7" customFormat="1" ht="37.5" customHeight="1" x14ac:dyDescent="0.2">
      <c r="A78" s="12"/>
      <c r="B78" s="13">
        <v>66</v>
      </c>
      <c r="C78" s="65" t="s">
        <v>305</v>
      </c>
      <c r="D78" s="51" t="s">
        <v>16</v>
      </c>
      <c r="E78" s="51" t="s">
        <v>18</v>
      </c>
      <c r="F78" s="51" t="s">
        <v>74</v>
      </c>
      <c r="G78" s="55" t="s">
        <v>312</v>
      </c>
      <c r="H78" s="100">
        <v>0.06</v>
      </c>
      <c r="I78" s="47">
        <v>0.03</v>
      </c>
      <c r="J78" s="47">
        <v>0.02</v>
      </c>
      <c r="K78" s="14">
        <f>AVERAGE(H78:J78)</f>
        <v>3.6666666666666667E-2</v>
      </c>
    </row>
    <row r="79" spans="1:11" s="7" customFormat="1" ht="37.5" customHeight="1" x14ac:dyDescent="0.2">
      <c r="A79" s="12"/>
      <c r="B79" s="13">
        <v>67</v>
      </c>
      <c r="C79" s="63" t="s">
        <v>306</v>
      </c>
      <c r="D79" s="51" t="s">
        <v>2</v>
      </c>
      <c r="E79" s="51" t="s">
        <v>18</v>
      </c>
      <c r="F79" s="51" t="s">
        <v>74</v>
      </c>
      <c r="G79" s="55" t="s">
        <v>317</v>
      </c>
      <c r="H79" s="117">
        <v>0.27</v>
      </c>
      <c r="I79" s="47">
        <v>0.16</v>
      </c>
      <c r="J79" s="47">
        <v>0.23</v>
      </c>
      <c r="K79" s="14">
        <f>AVERAGE(H79:J79)</f>
        <v>0.22</v>
      </c>
    </row>
    <row r="80" spans="1:11" s="7" customFormat="1" ht="37.5" customHeight="1" x14ac:dyDescent="0.2">
      <c r="A80" s="12"/>
      <c r="B80" s="13">
        <v>68</v>
      </c>
      <c r="C80" s="63" t="s">
        <v>306</v>
      </c>
      <c r="D80" s="51" t="s">
        <v>2</v>
      </c>
      <c r="E80" s="51" t="s">
        <v>17</v>
      </c>
      <c r="F80" s="51" t="s">
        <v>75</v>
      </c>
      <c r="G80" s="55" t="s">
        <v>122</v>
      </c>
      <c r="H80" s="100">
        <v>0.77</v>
      </c>
      <c r="I80" s="47">
        <v>0.75</v>
      </c>
      <c r="J80" s="47">
        <v>0.76</v>
      </c>
      <c r="K80" s="14">
        <f>AVERAGE(H80:J80)</f>
        <v>0.76000000000000012</v>
      </c>
    </row>
    <row r="81" spans="1:11" s="7" customFormat="1" ht="37.5" customHeight="1" x14ac:dyDescent="0.2">
      <c r="A81" s="12"/>
      <c r="B81" s="13">
        <v>69</v>
      </c>
      <c r="C81" s="68" t="s">
        <v>306</v>
      </c>
      <c r="D81" s="51" t="s">
        <v>2</v>
      </c>
      <c r="E81" s="51" t="s">
        <v>17</v>
      </c>
      <c r="F81" s="51" t="s">
        <v>76</v>
      </c>
      <c r="G81" s="55" t="s">
        <v>123</v>
      </c>
      <c r="H81" s="100">
        <v>0.26</v>
      </c>
      <c r="I81" s="47">
        <v>0.19</v>
      </c>
      <c r="J81" s="47">
        <v>0.17</v>
      </c>
      <c r="K81" s="14">
        <f>AVERAGE(H81:J81)</f>
        <v>0.20666666666666667</v>
      </c>
    </row>
    <row r="82" spans="1:11" s="7" customFormat="1" ht="16.899999999999999" customHeight="1" thickBot="1" x14ac:dyDescent="0.25">
      <c r="A82" s="12"/>
      <c r="B82" s="17"/>
      <c r="C82" s="41"/>
      <c r="D82" s="42"/>
      <c r="E82" s="43"/>
      <c r="F82" s="43"/>
      <c r="G82" s="44"/>
      <c r="H82" s="41"/>
      <c r="I82" s="41"/>
      <c r="J82" s="41"/>
      <c r="K82" s="85"/>
    </row>
    <row r="83" spans="1:11" s="8" customFormat="1" ht="19.899999999999999" customHeight="1" x14ac:dyDescent="0.2">
      <c r="A83" s="26"/>
      <c r="B83" s="93"/>
      <c r="C83" s="10" t="s">
        <v>11</v>
      </c>
      <c r="E83" s="10"/>
      <c r="F83" s="60"/>
      <c r="G83" s="15"/>
      <c r="H83" s="91"/>
      <c r="I83" s="91"/>
      <c r="J83" s="87"/>
      <c r="K83" s="86"/>
    </row>
    <row r="84" spans="1:11" s="7" customFormat="1" ht="37.5" customHeight="1" x14ac:dyDescent="0.2">
      <c r="A84" s="12"/>
      <c r="B84" s="13">
        <v>70</v>
      </c>
      <c r="C84" s="70" t="s">
        <v>305</v>
      </c>
      <c r="D84" s="50" t="s">
        <v>16</v>
      </c>
      <c r="E84" s="50" t="s">
        <v>47</v>
      </c>
      <c r="F84" s="50" t="s">
        <v>124</v>
      </c>
      <c r="G84" s="54" t="s">
        <v>152</v>
      </c>
      <c r="H84" s="99">
        <f>0.352+0.375</f>
        <v>0.72699999999999998</v>
      </c>
      <c r="I84" s="102">
        <v>0.77</v>
      </c>
      <c r="J84" s="46">
        <v>0.77</v>
      </c>
      <c r="K84" s="45">
        <f>AVERAGE(H84:J84)</f>
        <v>0.7556666666666666</v>
      </c>
    </row>
    <row r="85" spans="1:11" s="7" customFormat="1" ht="37.5" customHeight="1" x14ac:dyDescent="0.2">
      <c r="A85" s="12"/>
      <c r="B85" s="13">
        <v>71</v>
      </c>
      <c r="C85" s="71" t="s">
        <v>305</v>
      </c>
      <c r="D85" s="51" t="s">
        <v>16</v>
      </c>
      <c r="E85" s="51" t="s">
        <v>47</v>
      </c>
      <c r="F85" s="51" t="s">
        <v>124</v>
      </c>
      <c r="G85" s="55" t="s">
        <v>153</v>
      </c>
      <c r="H85" s="100">
        <v>0.35</v>
      </c>
      <c r="I85" s="101">
        <v>0.42</v>
      </c>
      <c r="J85" s="47">
        <v>0.45</v>
      </c>
      <c r="K85" s="14">
        <f>AVERAGE(H85:J85)</f>
        <v>0.40666666666666668</v>
      </c>
    </row>
    <row r="86" spans="1:11" s="7" customFormat="1" ht="37.5" customHeight="1" x14ac:dyDescent="0.2">
      <c r="A86" s="12"/>
      <c r="B86" s="13">
        <v>72</v>
      </c>
      <c r="C86" s="71" t="s">
        <v>305</v>
      </c>
      <c r="D86" s="51" t="s">
        <v>16</v>
      </c>
      <c r="E86" s="51" t="s">
        <v>47</v>
      </c>
      <c r="F86" s="51" t="s">
        <v>125</v>
      </c>
      <c r="G86" s="55" t="s">
        <v>154</v>
      </c>
      <c r="H86" s="100">
        <v>0.76</v>
      </c>
      <c r="I86" s="101">
        <v>0.66</v>
      </c>
      <c r="J86" s="47">
        <v>0.68</v>
      </c>
      <c r="K86" s="14">
        <f>AVERAGE(H86:J86)</f>
        <v>0.70000000000000007</v>
      </c>
    </row>
    <row r="87" spans="1:11" s="7" customFormat="1" ht="37.5" customHeight="1" x14ac:dyDescent="0.2">
      <c r="A87" s="12"/>
      <c r="B87" s="13">
        <v>73</v>
      </c>
      <c r="C87" s="71" t="s">
        <v>305</v>
      </c>
      <c r="D87" s="51" t="s">
        <v>16</v>
      </c>
      <c r="E87" s="51" t="s">
        <v>47</v>
      </c>
      <c r="F87" s="51" t="s">
        <v>126</v>
      </c>
      <c r="G87" s="55" t="s">
        <v>155</v>
      </c>
      <c r="H87" s="100">
        <v>0.6</v>
      </c>
      <c r="I87" s="101">
        <v>0.56000000000000005</v>
      </c>
      <c r="J87" s="47">
        <v>0.48</v>
      </c>
      <c r="K87" s="14">
        <f>AVERAGE(H87:J87)</f>
        <v>0.54666666666666675</v>
      </c>
    </row>
    <row r="88" spans="1:11" s="7" customFormat="1" ht="37.5" customHeight="1" x14ac:dyDescent="0.2">
      <c r="A88" s="12"/>
      <c r="B88" s="13">
        <v>74</v>
      </c>
      <c r="C88" s="71" t="s">
        <v>309</v>
      </c>
      <c r="D88" s="51" t="s">
        <v>16</v>
      </c>
      <c r="E88" s="51" t="s">
        <v>47</v>
      </c>
      <c r="F88" s="51" t="s">
        <v>127</v>
      </c>
      <c r="G88" s="55" t="s">
        <v>156</v>
      </c>
      <c r="H88" s="100">
        <v>0.19</v>
      </c>
      <c r="I88" s="47">
        <v>0.22</v>
      </c>
      <c r="J88" s="47">
        <v>0.22</v>
      </c>
      <c r="K88" s="14">
        <f>AVERAGE(H88:J88)</f>
        <v>0.21</v>
      </c>
    </row>
    <row r="89" spans="1:11" s="7" customFormat="1" ht="37.5" customHeight="1" x14ac:dyDescent="0.2">
      <c r="A89" s="12"/>
      <c r="B89" s="13">
        <v>75</v>
      </c>
      <c r="C89" s="69" t="s">
        <v>309</v>
      </c>
      <c r="D89" s="51" t="s">
        <v>3</v>
      </c>
      <c r="E89" s="51" t="s">
        <v>47</v>
      </c>
      <c r="F89" s="51" t="s">
        <v>127</v>
      </c>
      <c r="G89" s="55" t="s">
        <v>156</v>
      </c>
      <c r="H89" s="100">
        <v>0.34</v>
      </c>
      <c r="I89" s="47">
        <v>0.21</v>
      </c>
      <c r="J89" s="47">
        <v>0.27</v>
      </c>
      <c r="K89" s="14">
        <f>AVERAGE(H89:J89)</f>
        <v>0.27333333333333337</v>
      </c>
    </row>
    <row r="90" spans="1:11" s="7" customFormat="1" ht="37.5" customHeight="1" x14ac:dyDescent="0.2">
      <c r="A90" s="12"/>
      <c r="B90" s="13">
        <v>76</v>
      </c>
      <c r="C90" s="69" t="s">
        <v>310</v>
      </c>
      <c r="D90" s="51" t="s">
        <v>35</v>
      </c>
      <c r="E90" s="51" t="s">
        <v>47</v>
      </c>
      <c r="F90" s="51" t="s">
        <v>127</v>
      </c>
      <c r="G90" s="55" t="s">
        <v>156</v>
      </c>
      <c r="H90" s="100"/>
      <c r="I90" s="47"/>
      <c r="J90" s="47">
        <v>0.82</v>
      </c>
      <c r="K90" s="14">
        <f>AVERAGE(H90:J90)</f>
        <v>0.82</v>
      </c>
    </row>
    <row r="91" spans="1:11" s="7" customFormat="1" ht="37.5" customHeight="1" x14ac:dyDescent="0.2">
      <c r="A91" s="12"/>
      <c r="B91" s="13">
        <v>77</v>
      </c>
      <c r="C91" s="71" t="s">
        <v>309</v>
      </c>
      <c r="D91" s="51" t="s">
        <v>16</v>
      </c>
      <c r="E91" s="51" t="s">
        <v>47</v>
      </c>
      <c r="F91" s="51" t="s">
        <v>128</v>
      </c>
      <c r="G91" s="55" t="s">
        <v>157</v>
      </c>
      <c r="H91" s="100">
        <v>0.62</v>
      </c>
      <c r="I91" s="47">
        <v>0.61</v>
      </c>
      <c r="J91" s="47">
        <v>0.6</v>
      </c>
      <c r="K91" s="14">
        <f>AVERAGE(H91:J91)</f>
        <v>0.61</v>
      </c>
    </row>
    <row r="92" spans="1:11" s="7" customFormat="1" ht="37.5" customHeight="1" x14ac:dyDescent="0.2">
      <c r="A92" s="12"/>
      <c r="B92" s="13">
        <v>78</v>
      </c>
      <c r="C92" s="69" t="s">
        <v>309</v>
      </c>
      <c r="D92" s="51" t="s">
        <v>3</v>
      </c>
      <c r="E92" s="51" t="s">
        <v>47</v>
      </c>
      <c r="F92" s="51" t="s">
        <v>128</v>
      </c>
      <c r="G92" s="55" t="s">
        <v>157</v>
      </c>
      <c r="H92" s="100">
        <v>0.77</v>
      </c>
      <c r="I92" s="47">
        <v>0.76</v>
      </c>
      <c r="J92" s="47">
        <v>0.79</v>
      </c>
      <c r="K92" s="14">
        <f>AVERAGE(H92:J92)</f>
        <v>0.77333333333333343</v>
      </c>
    </row>
    <row r="93" spans="1:11" s="7" customFormat="1" ht="37.5" customHeight="1" x14ac:dyDescent="0.2">
      <c r="A93" s="12"/>
      <c r="B93" s="13">
        <v>79</v>
      </c>
      <c r="C93" s="69" t="s">
        <v>310</v>
      </c>
      <c r="D93" s="51" t="s">
        <v>35</v>
      </c>
      <c r="E93" s="51" t="s">
        <v>47</v>
      </c>
      <c r="F93" s="51" t="s">
        <v>128</v>
      </c>
      <c r="G93" s="55" t="s">
        <v>157</v>
      </c>
      <c r="H93" s="100"/>
      <c r="J93" s="47">
        <v>0.97</v>
      </c>
      <c r="K93" s="14">
        <f>AVERAGE(H93:J93)</f>
        <v>0.97</v>
      </c>
    </row>
    <row r="94" spans="1:11" s="7" customFormat="1" ht="37.5" customHeight="1" x14ac:dyDescent="0.2">
      <c r="A94" s="12"/>
      <c r="B94" s="13">
        <v>80</v>
      </c>
      <c r="C94" s="69" t="s">
        <v>309</v>
      </c>
      <c r="D94" s="51" t="s">
        <v>3</v>
      </c>
      <c r="E94" s="51" t="s">
        <v>47</v>
      </c>
      <c r="F94" s="51" t="s">
        <v>129</v>
      </c>
      <c r="G94" s="55" t="s">
        <v>158</v>
      </c>
      <c r="H94" s="100">
        <v>0.8</v>
      </c>
      <c r="I94" s="47">
        <v>0.74</v>
      </c>
      <c r="J94" s="47">
        <v>0.82</v>
      </c>
      <c r="K94" s="14">
        <f>AVERAGE(H94:J94)</f>
        <v>0.78666666666666663</v>
      </c>
    </row>
    <row r="95" spans="1:11" s="7" customFormat="1" ht="37.5" customHeight="1" x14ac:dyDescent="0.2">
      <c r="A95" s="12"/>
      <c r="B95" s="13">
        <v>81</v>
      </c>
      <c r="C95" s="69" t="s">
        <v>310</v>
      </c>
      <c r="D95" s="51" t="s">
        <v>35</v>
      </c>
      <c r="E95" s="51" t="s">
        <v>47</v>
      </c>
      <c r="F95" s="51" t="s">
        <v>129</v>
      </c>
      <c r="G95" s="55" t="s">
        <v>158</v>
      </c>
      <c r="H95" s="100"/>
      <c r="I95" s="47"/>
      <c r="J95" s="47">
        <v>0.89</v>
      </c>
      <c r="K95" s="14">
        <v>0.89</v>
      </c>
    </row>
    <row r="96" spans="1:11" s="7" customFormat="1" ht="37.5" customHeight="1" x14ac:dyDescent="0.2">
      <c r="A96" s="12"/>
      <c r="B96" s="13">
        <v>82</v>
      </c>
      <c r="C96" s="69" t="s">
        <v>309</v>
      </c>
      <c r="D96" s="51" t="s">
        <v>3</v>
      </c>
      <c r="E96" s="51" t="s">
        <v>47</v>
      </c>
      <c r="F96" s="51" t="s">
        <v>130</v>
      </c>
      <c r="G96" s="55" t="s">
        <v>159</v>
      </c>
      <c r="H96" s="100">
        <v>0.48</v>
      </c>
      <c r="I96" s="47">
        <v>0.55000000000000004</v>
      </c>
      <c r="J96" s="47">
        <v>0.54</v>
      </c>
      <c r="K96" s="14">
        <f>AVERAGE(H96:J96)</f>
        <v>0.52333333333333332</v>
      </c>
    </row>
    <row r="97" spans="1:11" s="7" customFormat="1" ht="37.5" customHeight="1" x14ac:dyDescent="0.2">
      <c r="A97" s="12"/>
      <c r="B97" s="13">
        <v>83</v>
      </c>
      <c r="C97" s="69" t="s">
        <v>310</v>
      </c>
      <c r="D97" s="51" t="s">
        <v>35</v>
      </c>
      <c r="E97" s="51" t="s">
        <v>47</v>
      </c>
      <c r="F97" s="51" t="s">
        <v>130</v>
      </c>
      <c r="G97" s="55" t="s">
        <v>159</v>
      </c>
      <c r="H97" s="100"/>
      <c r="I97" s="47"/>
      <c r="J97" s="47">
        <v>0.66</v>
      </c>
      <c r="K97" s="14">
        <v>0.66</v>
      </c>
    </row>
    <row r="98" spans="1:11" s="7" customFormat="1" ht="37.5" customHeight="1" x14ac:dyDescent="0.2">
      <c r="A98" s="12"/>
      <c r="B98" s="13">
        <v>84</v>
      </c>
      <c r="C98" s="63" t="s">
        <v>306</v>
      </c>
      <c r="D98" s="51" t="s">
        <v>2</v>
      </c>
      <c r="E98" s="51" t="s">
        <v>43</v>
      </c>
      <c r="F98" s="51" t="s">
        <v>131</v>
      </c>
      <c r="G98" s="55" t="s">
        <v>334</v>
      </c>
      <c r="H98" s="100">
        <f>486/537</f>
        <v>0.9050279329608939</v>
      </c>
      <c r="I98" s="47">
        <v>0.93</v>
      </c>
      <c r="J98" s="47">
        <v>0.85</v>
      </c>
      <c r="K98" s="14">
        <f>AVERAGE(H98:J98)</f>
        <v>0.89500931098696468</v>
      </c>
    </row>
    <row r="99" spans="1:11" s="7" customFormat="1" ht="37.5" customHeight="1" x14ac:dyDescent="0.2">
      <c r="A99" s="12"/>
      <c r="B99" s="13">
        <v>85</v>
      </c>
      <c r="C99" s="72" t="s">
        <v>306</v>
      </c>
      <c r="D99" s="51" t="s">
        <v>2</v>
      </c>
      <c r="E99" s="51" t="s">
        <v>43</v>
      </c>
      <c r="F99" s="51" t="s">
        <v>132</v>
      </c>
      <c r="G99" s="55" t="s">
        <v>336</v>
      </c>
      <c r="H99" s="100"/>
      <c r="I99" s="47"/>
      <c r="J99" s="47">
        <v>0.65</v>
      </c>
      <c r="K99" s="14">
        <f>AVERAGE(H99:J99)</f>
        <v>0.65</v>
      </c>
    </row>
    <row r="100" spans="1:11" s="7" customFormat="1" ht="37.5" customHeight="1" x14ac:dyDescent="0.2">
      <c r="A100" s="12"/>
      <c r="B100" s="13">
        <v>86</v>
      </c>
      <c r="C100" s="72" t="s">
        <v>306</v>
      </c>
      <c r="D100" s="51" t="s">
        <v>2</v>
      </c>
      <c r="E100" s="51" t="s">
        <v>43</v>
      </c>
      <c r="F100" s="51" t="s">
        <v>134</v>
      </c>
      <c r="G100" s="55" t="s">
        <v>335</v>
      </c>
      <c r="H100" s="100">
        <f>494/537</f>
        <v>0.91992551210428308</v>
      </c>
      <c r="I100" s="47">
        <v>0.92</v>
      </c>
      <c r="J100" s="47">
        <v>0.87</v>
      </c>
      <c r="K100" s="14">
        <f>AVERAGE(H100:J100)</f>
        <v>0.90330850403476104</v>
      </c>
    </row>
    <row r="101" spans="1:11" s="7" customFormat="1" ht="37.5" customHeight="1" x14ac:dyDescent="0.2">
      <c r="A101" s="12"/>
      <c r="B101" s="13">
        <v>87</v>
      </c>
      <c r="C101" s="72" t="s">
        <v>306</v>
      </c>
      <c r="D101" s="51" t="s">
        <v>2</v>
      </c>
      <c r="E101" s="51" t="s">
        <v>43</v>
      </c>
      <c r="F101" s="51" t="s">
        <v>135</v>
      </c>
      <c r="G101" s="55" t="s">
        <v>337</v>
      </c>
      <c r="H101" s="100">
        <f>497/537</f>
        <v>0.92551210428305397</v>
      </c>
      <c r="I101" s="47">
        <v>0.93</v>
      </c>
      <c r="J101" s="47">
        <v>0.88</v>
      </c>
      <c r="K101" s="14">
        <f>AVERAGE(H101:J101)</f>
        <v>0.91183736809435134</v>
      </c>
    </row>
    <row r="102" spans="1:11" s="7" customFormat="1" ht="37.5" customHeight="1" x14ac:dyDescent="0.2">
      <c r="A102" s="12"/>
      <c r="B102" s="13">
        <v>88</v>
      </c>
      <c r="C102" s="72" t="s">
        <v>306</v>
      </c>
      <c r="D102" s="51" t="s">
        <v>2</v>
      </c>
      <c r="E102" s="51" t="s">
        <v>43</v>
      </c>
      <c r="F102" s="51" t="s">
        <v>325</v>
      </c>
      <c r="G102" s="55" t="s">
        <v>338</v>
      </c>
      <c r="H102" s="100"/>
      <c r="I102" s="47"/>
      <c r="J102" s="47">
        <v>0.91</v>
      </c>
      <c r="K102" s="14">
        <f>AVERAGE(H102:J102)</f>
        <v>0.91</v>
      </c>
    </row>
    <row r="103" spans="1:11" s="7" customFormat="1" ht="37.5" customHeight="1" x14ac:dyDescent="0.2">
      <c r="A103" s="12"/>
      <c r="B103" s="13">
        <v>89</v>
      </c>
      <c r="C103" s="72" t="s">
        <v>306</v>
      </c>
      <c r="D103" s="51" t="s">
        <v>2</v>
      </c>
      <c r="E103" s="51" t="s">
        <v>43</v>
      </c>
      <c r="F103" s="51" t="s">
        <v>326</v>
      </c>
      <c r="G103" s="55" t="s">
        <v>339</v>
      </c>
      <c r="H103" s="100"/>
      <c r="I103" s="47"/>
      <c r="J103" s="47">
        <v>0.59</v>
      </c>
      <c r="K103" s="14">
        <f>AVERAGE(H103:J103)</f>
        <v>0.59</v>
      </c>
    </row>
    <row r="104" spans="1:11" s="7" customFormat="1" ht="37.5" customHeight="1" x14ac:dyDescent="0.2">
      <c r="A104" s="12"/>
      <c r="B104" s="13">
        <v>90</v>
      </c>
      <c r="C104" s="72" t="s">
        <v>306</v>
      </c>
      <c r="D104" s="51" t="s">
        <v>2</v>
      </c>
      <c r="E104" s="51" t="s">
        <v>43</v>
      </c>
      <c r="F104" s="51" t="s">
        <v>327</v>
      </c>
      <c r="G104" s="55" t="s">
        <v>340</v>
      </c>
      <c r="H104" s="100"/>
      <c r="I104" s="47"/>
      <c r="J104" s="47">
        <v>0.86</v>
      </c>
      <c r="K104" s="14">
        <f>AVERAGE(H104:J104)</f>
        <v>0.86</v>
      </c>
    </row>
    <row r="105" spans="1:11" s="7" customFormat="1" ht="37.5" customHeight="1" x14ac:dyDescent="0.2">
      <c r="A105" s="12"/>
      <c r="B105" s="13">
        <v>91</v>
      </c>
      <c r="C105" s="63" t="s">
        <v>306</v>
      </c>
      <c r="D105" s="51" t="s">
        <v>2</v>
      </c>
      <c r="E105" s="51" t="s">
        <v>43</v>
      </c>
      <c r="F105" s="51" t="s">
        <v>132</v>
      </c>
      <c r="G105" s="55" t="s">
        <v>336</v>
      </c>
      <c r="H105" s="100">
        <f>356/537</f>
        <v>0.66294227188081933</v>
      </c>
      <c r="I105" s="47">
        <v>0.67</v>
      </c>
      <c r="J105" s="47"/>
      <c r="K105" s="14">
        <f>AVERAGE(H105:J105)</f>
        <v>0.66647113594040963</v>
      </c>
    </row>
    <row r="106" spans="1:11" s="7" customFormat="1" ht="37.5" customHeight="1" x14ac:dyDescent="0.2">
      <c r="A106" s="12"/>
      <c r="B106" s="13">
        <v>92</v>
      </c>
      <c r="C106" s="63" t="s">
        <v>306</v>
      </c>
      <c r="D106" s="51" t="s">
        <v>2</v>
      </c>
      <c r="E106" s="51" t="s">
        <v>43</v>
      </c>
      <c r="F106" s="51" t="s">
        <v>133</v>
      </c>
      <c r="G106" s="55" t="s">
        <v>341</v>
      </c>
      <c r="H106" s="100">
        <f>185/537</f>
        <v>0.34450651769087526</v>
      </c>
      <c r="I106" s="47">
        <v>0.39</v>
      </c>
      <c r="J106" s="47"/>
      <c r="K106" s="14">
        <f>AVERAGE(H106:J106)</f>
        <v>0.36725325884543764</v>
      </c>
    </row>
    <row r="107" spans="1:11" s="7" customFormat="1" ht="37.5" customHeight="1" x14ac:dyDescent="0.2">
      <c r="A107" s="12"/>
      <c r="B107" s="13">
        <v>93</v>
      </c>
      <c r="C107" s="72" t="s">
        <v>306</v>
      </c>
      <c r="D107" s="51" t="s">
        <v>2</v>
      </c>
      <c r="E107" s="51" t="s">
        <v>43</v>
      </c>
      <c r="F107" s="115" t="s">
        <v>136</v>
      </c>
      <c r="G107" s="55" t="s">
        <v>160</v>
      </c>
      <c r="H107" s="100">
        <v>0.84</v>
      </c>
      <c r="I107" s="47">
        <v>0.84</v>
      </c>
      <c r="J107" s="47">
        <v>0.62</v>
      </c>
      <c r="K107" s="14">
        <f>AVERAGE(H107:J107)</f>
        <v>0.76666666666666661</v>
      </c>
    </row>
    <row r="108" spans="1:11" s="7" customFormat="1" ht="37.5" customHeight="1" x14ac:dyDescent="0.2">
      <c r="A108" s="12"/>
      <c r="B108" s="13">
        <v>94</v>
      </c>
      <c r="C108" s="72" t="s">
        <v>306</v>
      </c>
      <c r="D108" s="51" t="s">
        <v>2</v>
      </c>
      <c r="E108" s="51" t="s">
        <v>43</v>
      </c>
      <c r="F108" s="115" t="s">
        <v>138</v>
      </c>
      <c r="G108" s="55" t="s">
        <v>162</v>
      </c>
      <c r="H108" s="100"/>
      <c r="I108" s="47"/>
      <c r="J108" s="47">
        <v>0.34</v>
      </c>
      <c r="K108" s="14">
        <f>AVERAGE(H108:J108)</f>
        <v>0.34</v>
      </c>
    </row>
    <row r="109" spans="1:11" s="7" customFormat="1" ht="37.5" customHeight="1" x14ac:dyDescent="0.2">
      <c r="A109" s="12"/>
      <c r="B109" s="13">
        <v>95</v>
      </c>
      <c r="C109" s="72" t="s">
        <v>306</v>
      </c>
      <c r="D109" s="51" t="s">
        <v>2</v>
      </c>
      <c r="E109" s="51" t="s">
        <v>43</v>
      </c>
      <c r="F109" s="115" t="s">
        <v>137</v>
      </c>
      <c r="G109" s="55" t="s">
        <v>161</v>
      </c>
      <c r="H109" s="100">
        <v>0.63</v>
      </c>
      <c r="I109" s="47">
        <v>0.59</v>
      </c>
      <c r="J109" s="47">
        <v>0.42</v>
      </c>
      <c r="K109" s="14">
        <f>AVERAGE(H109:J109)</f>
        <v>0.54666666666666663</v>
      </c>
    </row>
    <row r="110" spans="1:11" s="7" customFormat="1" ht="37.5" customHeight="1" x14ac:dyDescent="0.2">
      <c r="A110" s="12"/>
      <c r="B110" s="13">
        <v>96</v>
      </c>
      <c r="C110" s="72" t="s">
        <v>306</v>
      </c>
      <c r="D110" s="51" t="s">
        <v>2</v>
      </c>
      <c r="E110" s="51" t="s">
        <v>43</v>
      </c>
      <c r="F110" s="115" t="s">
        <v>139</v>
      </c>
      <c r="G110" s="55" t="s">
        <v>163</v>
      </c>
      <c r="H110" s="100">
        <v>0.42</v>
      </c>
      <c r="I110" s="47">
        <v>0.41</v>
      </c>
      <c r="J110" s="47">
        <v>0.43</v>
      </c>
      <c r="K110" s="14">
        <f>AVERAGE(H110:J110)</f>
        <v>0.42</v>
      </c>
    </row>
    <row r="111" spans="1:11" s="7" customFormat="1" ht="37.5" customHeight="1" x14ac:dyDescent="0.2">
      <c r="A111" s="12"/>
      <c r="B111" s="13">
        <v>97</v>
      </c>
      <c r="C111" s="72" t="s">
        <v>306</v>
      </c>
      <c r="D111" s="51" t="s">
        <v>2</v>
      </c>
      <c r="E111" s="51" t="s">
        <v>43</v>
      </c>
      <c r="F111" s="51" t="s">
        <v>328</v>
      </c>
      <c r="G111" s="55" t="s">
        <v>331</v>
      </c>
      <c r="H111" s="100"/>
      <c r="I111" s="47"/>
      <c r="J111" s="47">
        <v>0.52</v>
      </c>
      <c r="K111" s="14">
        <f>AVERAGE(H111:J111)</f>
        <v>0.52</v>
      </c>
    </row>
    <row r="112" spans="1:11" s="7" customFormat="1" ht="37.5" customHeight="1" x14ac:dyDescent="0.2">
      <c r="A112" s="12"/>
      <c r="B112" s="13">
        <v>98</v>
      </c>
      <c r="C112" s="72" t="s">
        <v>306</v>
      </c>
      <c r="D112" s="51" t="s">
        <v>2</v>
      </c>
      <c r="E112" s="51" t="s">
        <v>43</v>
      </c>
      <c r="F112" s="51" t="s">
        <v>329</v>
      </c>
      <c r="G112" s="55" t="s">
        <v>332</v>
      </c>
      <c r="H112" s="100"/>
      <c r="I112" s="47"/>
      <c r="J112" s="47">
        <v>0.26</v>
      </c>
      <c r="K112" s="14">
        <f>AVERAGE(H112:J112)</f>
        <v>0.26</v>
      </c>
    </row>
    <row r="113" spans="1:11" s="7" customFormat="1" ht="37.5" customHeight="1" x14ac:dyDescent="0.2">
      <c r="A113" s="12"/>
      <c r="B113" s="13">
        <v>99</v>
      </c>
      <c r="C113" s="72" t="s">
        <v>306</v>
      </c>
      <c r="D113" s="51" t="s">
        <v>2</v>
      </c>
      <c r="E113" s="51" t="s">
        <v>43</v>
      </c>
      <c r="F113" s="51" t="s">
        <v>330</v>
      </c>
      <c r="G113" s="55" t="s">
        <v>333</v>
      </c>
      <c r="H113" s="100"/>
      <c r="I113" s="47"/>
      <c r="J113" s="47">
        <v>0.7</v>
      </c>
      <c r="K113" s="14">
        <f>AVERAGE(H113:J113)</f>
        <v>0.7</v>
      </c>
    </row>
    <row r="114" spans="1:11" s="7" customFormat="1" ht="37.5" customHeight="1" x14ac:dyDescent="0.2">
      <c r="A114" s="12"/>
      <c r="B114" s="13">
        <v>100</v>
      </c>
      <c r="C114" s="72" t="s">
        <v>306</v>
      </c>
      <c r="D114" s="51" t="s">
        <v>2</v>
      </c>
      <c r="E114" s="51" t="s">
        <v>43</v>
      </c>
      <c r="F114" s="115" t="s">
        <v>138</v>
      </c>
      <c r="G114" s="55" t="s">
        <v>162</v>
      </c>
      <c r="H114" s="100">
        <v>0.53</v>
      </c>
      <c r="I114" s="47">
        <v>0.46</v>
      </c>
      <c r="J114" s="47"/>
      <c r="K114" s="14">
        <f>AVERAGE(H114:J114)</f>
        <v>0.495</v>
      </c>
    </row>
    <row r="115" spans="1:11" s="7" customFormat="1" ht="37.5" customHeight="1" x14ac:dyDescent="0.2">
      <c r="A115" s="12"/>
      <c r="B115" s="13">
        <v>101</v>
      </c>
      <c r="C115" s="72" t="s">
        <v>306</v>
      </c>
      <c r="D115" s="51" t="s">
        <v>2</v>
      </c>
      <c r="E115" s="51" t="s">
        <v>43</v>
      </c>
      <c r="F115" s="115" t="s">
        <v>140</v>
      </c>
      <c r="G115" s="55" t="s">
        <v>164</v>
      </c>
      <c r="H115" s="100">
        <v>0.32</v>
      </c>
      <c r="I115" s="47">
        <v>0.28000000000000003</v>
      </c>
      <c r="J115" s="47"/>
      <c r="K115" s="14">
        <f>AVERAGE(H115:J115)</f>
        <v>0.30000000000000004</v>
      </c>
    </row>
    <row r="116" spans="1:11" s="7" customFormat="1" ht="37.5" customHeight="1" x14ac:dyDescent="0.2">
      <c r="A116" s="12"/>
      <c r="B116" s="13">
        <v>102</v>
      </c>
      <c r="C116" s="71" t="s">
        <v>305</v>
      </c>
      <c r="D116" s="51" t="s">
        <v>16</v>
      </c>
      <c r="E116" s="51" t="s">
        <v>48</v>
      </c>
      <c r="F116" s="51" t="s">
        <v>141</v>
      </c>
      <c r="G116" s="55" t="s">
        <v>165</v>
      </c>
      <c r="H116" s="100">
        <v>0.46</v>
      </c>
      <c r="I116" s="101">
        <v>0.44</v>
      </c>
      <c r="J116" s="47">
        <v>0.41</v>
      </c>
      <c r="K116" s="14">
        <f>AVERAGE(H116:J116)</f>
        <v>0.4366666666666667</v>
      </c>
    </row>
    <row r="117" spans="1:11" s="7" customFormat="1" ht="37.5" customHeight="1" x14ac:dyDescent="0.2">
      <c r="A117" s="12"/>
      <c r="B117" s="13">
        <v>103</v>
      </c>
      <c r="C117" s="72" t="s">
        <v>306</v>
      </c>
      <c r="D117" s="51" t="s">
        <v>2</v>
      </c>
      <c r="E117" s="51" t="s">
        <v>48</v>
      </c>
      <c r="F117" s="51" t="s">
        <v>142</v>
      </c>
      <c r="G117" s="55" t="s">
        <v>166</v>
      </c>
      <c r="H117" s="100">
        <v>0.53</v>
      </c>
      <c r="I117" s="101">
        <v>0.54</v>
      </c>
      <c r="J117" s="47">
        <v>0.6</v>
      </c>
      <c r="K117" s="14">
        <f>AVERAGE(H117:J117)</f>
        <v>0.55666666666666664</v>
      </c>
    </row>
    <row r="118" spans="1:11" s="7" customFormat="1" ht="37.5" customHeight="1" x14ac:dyDescent="0.2">
      <c r="A118" s="12"/>
      <c r="B118" s="13">
        <v>104</v>
      </c>
      <c r="C118" s="66" t="s">
        <v>309</v>
      </c>
      <c r="D118" s="51" t="s">
        <v>3</v>
      </c>
      <c r="E118" s="51" t="s">
        <v>48</v>
      </c>
      <c r="F118" s="51" t="s">
        <v>143</v>
      </c>
      <c r="G118" s="55" t="s">
        <v>167</v>
      </c>
      <c r="H118" s="100">
        <v>0.7</v>
      </c>
      <c r="I118" s="101">
        <v>0.55000000000000004</v>
      </c>
      <c r="J118" s="47">
        <v>0.5</v>
      </c>
      <c r="K118" s="14">
        <f>AVERAGE(H118:J118)</f>
        <v>0.58333333333333337</v>
      </c>
    </row>
    <row r="119" spans="1:11" s="7" customFormat="1" ht="37.5" customHeight="1" x14ac:dyDescent="0.2">
      <c r="A119" s="12"/>
      <c r="B119" s="13">
        <v>105</v>
      </c>
      <c r="C119" s="69" t="s">
        <v>310</v>
      </c>
      <c r="D119" s="51" t="s">
        <v>35</v>
      </c>
      <c r="E119" s="51" t="s">
        <v>48</v>
      </c>
      <c r="F119" s="51" t="s">
        <v>143</v>
      </c>
      <c r="G119" s="55" t="s">
        <v>167</v>
      </c>
      <c r="H119" s="100"/>
      <c r="I119" s="47"/>
      <c r="J119" s="47">
        <v>0.76</v>
      </c>
      <c r="K119" s="14">
        <f>AVERAGE(H119:J119)</f>
        <v>0.76</v>
      </c>
    </row>
    <row r="120" spans="1:11" s="7" customFormat="1" ht="37.5" customHeight="1" x14ac:dyDescent="0.2">
      <c r="A120" s="12"/>
      <c r="B120" s="13">
        <v>106</v>
      </c>
      <c r="C120" s="71" t="s">
        <v>305</v>
      </c>
      <c r="D120" s="51" t="s">
        <v>16</v>
      </c>
      <c r="E120" s="51" t="s">
        <v>48</v>
      </c>
      <c r="F120" s="51" t="s">
        <v>144</v>
      </c>
      <c r="G120" s="55" t="s">
        <v>168</v>
      </c>
      <c r="H120" s="100">
        <v>0.12</v>
      </c>
      <c r="I120" s="101">
        <v>0.12</v>
      </c>
      <c r="J120" s="47">
        <v>0.16</v>
      </c>
      <c r="K120" s="14">
        <f>AVERAGE(H120:J120)</f>
        <v>0.13333333333333333</v>
      </c>
    </row>
    <row r="121" spans="1:11" s="7" customFormat="1" ht="37.5" customHeight="1" x14ac:dyDescent="0.2">
      <c r="A121" s="12"/>
      <c r="B121" s="13">
        <v>107</v>
      </c>
      <c r="C121" s="71" t="s">
        <v>309</v>
      </c>
      <c r="D121" s="51" t="s">
        <v>16</v>
      </c>
      <c r="E121" s="51" t="s">
        <v>48</v>
      </c>
      <c r="F121" s="51" t="s">
        <v>145</v>
      </c>
      <c r="G121" s="55" t="s">
        <v>169</v>
      </c>
      <c r="H121" s="100">
        <v>0.54</v>
      </c>
      <c r="I121" s="101">
        <v>0.51</v>
      </c>
      <c r="J121" s="47">
        <v>0.54</v>
      </c>
      <c r="K121" s="14">
        <f>AVERAGE(H121:J121)</f>
        <v>0.53</v>
      </c>
    </row>
    <row r="122" spans="1:11" s="7" customFormat="1" ht="37.5" customHeight="1" x14ac:dyDescent="0.2">
      <c r="A122" s="12"/>
      <c r="B122" s="13">
        <v>108</v>
      </c>
      <c r="C122" s="72" t="s">
        <v>306</v>
      </c>
      <c r="D122" s="51" t="s">
        <v>2</v>
      </c>
      <c r="E122" s="51" t="s">
        <v>48</v>
      </c>
      <c r="F122" s="51" t="s">
        <v>146</v>
      </c>
      <c r="G122" s="55" t="s">
        <v>170</v>
      </c>
      <c r="H122" s="100">
        <v>0.86</v>
      </c>
      <c r="I122" s="101">
        <v>0.88</v>
      </c>
      <c r="J122" s="47">
        <v>0.87</v>
      </c>
      <c r="K122" s="14">
        <f>AVERAGE(H122:J122)</f>
        <v>0.87</v>
      </c>
    </row>
    <row r="123" spans="1:11" s="7" customFormat="1" ht="37.5" customHeight="1" x14ac:dyDescent="0.2">
      <c r="A123" s="12"/>
      <c r="B123" s="13">
        <v>109</v>
      </c>
      <c r="C123" s="72" t="s">
        <v>306</v>
      </c>
      <c r="D123" s="51" t="s">
        <v>2</v>
      </c>
      <c r="E123" s="51" t="s">
        <v>48</v>
      </c>
      <c r="F123" s="51" t="s">
        <v>142</v>
      </c>
      <c r="G123" s="55" t="s">
        <v>171</v>
      </c>
      <c r="H123" s="100">
        <v>0.71</v>
      </c>
      <c r="I123" s="101">
        <v>0.7</v>
      </c>
      <c r="J123" s="47">
        <v>0.71</v>
      </c>
      <c r="K123" s="14">
        <f>AVERAGE(H123:J123)</f>
        <v>0.70666666666666667</v>
      </c>
    </row>
    <row r="124" spans="1:11" s="7" customFormat="1" ht="37.5" customHeight="1" x14ac:dyDescent="0.2">
      <c r="A124" s="12"/>
      <c r="B124" s="13">
        <v>110</v>
      </c>
      <c r="C124" s="66" t="s">
        <v>309</v>
      </c>
      <c r="D124" s="51" t="s">
        <v>3</v>
      </c>
      <c r="E124" s="51" t="s">
        <v>47</v>
      </c>
      <c r="F124" s="51" t="s">
        <v>147</v>
      </c>
      <c r="G124" s="55" t="s">
        <v>172</v>
      </c>
      <c r="H124" s="100">
        <v>0.5</v>
      </c>
      <c r="I124" s="47">
        <v>0.5</v>
      </c>
      <c r="J124" s="47">
        <v>0.43</v>
      </c>
      <c r="K124" s="14">
        <f>AVERAGE(H124:J124)</f>
        <v>0.47666666666666663</v>
      </c>
    </row>
    <row r="125" spans="1:11" s="7" customFormat="1" ht="37.5" customHeight="1" x14ac:dyDescent="0.2">
      <c r="A125" s="12"/>
      <c r="B125" s="13">
        <v>111</v>
      </c>
      <c r="C125" s="69" t="s">
        <v>310</v>
      </c>
      <c r="D125" s="51" t="s">
        <v>35</v>
      </c>
      <c r="E125" s="51" t="s">
        <v>47</v>
      </c>
      <c r="F125" s="51" t="s">
        <v>147</v>
      </c>
      <c r="G125" s="55" t="s">
        <v>172</v>
      </c>
      <c r="H125" s="100"/>
      <c r="I125" s="47"/>
      <c r="J125" s="47">
        <v>0.57999999999999996</v>
      </c>
      <c r="K125" s="14">
        <f>AVERAGE(H125:J125)</f>
        <v>0.57999999999999996</v>
      </c>
    </row>
    <row r="126" spans="1:11" s="7" customFormat="1" ht="37.5" customHeight="1" x14ac:dyDescent="0.2">
      <c r="A126" s="12"/>
      <c r="B126" s="13">
        <v>112</v>
      </c>
      <c r="C126" s="73" t="s">
        <v>308</v>
      </c>
      <c r="D126" s="51" t="s">
        <v>1</v>
      </c>
      <c r="E126" s="51" t="s">
        <v>42</v>
      </c>
      <c r="F126" s="51" t="s">
        <v>72</v>
      </c>
      <c r="G126" s="55" t="s">
        <v>173</v>
      </c>
      <c r="H126" s="100">
        <v>0.85</v>
      </c>
      <c r="I126" s="101">
        <v>0.85</v>
      </c>
      <c r="J126" s="47">
        <v>0.85</v>
      </c>
      <c r="K126" s="14">
        <f>AVERAGE(H126:J126)</f>
        <v>0.85</v>
      </c>
    </row>
    <row r="127" spans="1:11" s="7" customFormat="1" ht="37.5" customHeight="1" x14ac:dyDescent="0.2">
      <c r="A127" s="12"/>
      <c r="B127" s="13">
        <v>113</v>
      </c>
      <c r="C127" s="73" t="s">
        <v>308</v>
      </c>
      <c r="D127" s="51" t="s">
        <v>1</v>
      </c>
      <c r="E127" s="51" t="s">
        <v>42</v>
      </c>
      <c r="F127" s="51" t="s">
        <v>73</v>
      </c>
      <c r="G127" s="55" t="s">
        <v>118</v>
      </c>
      <c r="H127" s="100">
        <v>0.02</v>
      </c>
      <c r="I127" s="101">
        <v>0.02</v>
      </c>
      <c r="J127" s="47">
        <v>0.01</v>
      </c>
      <c r="K127" s="14">
        <f>AVERAGE(H127:J127)</f>
        <v>1.6666666666666666E-2</v>
      </c>
    </row>
    <row r="128" spans="1:11" s="7" customFormat="1" ht="37.5" customHeight="1" x14ac:dyDescent="0.2">
      <c r="A128" s="12"/>
      <c r="B128" s="13">
        <v>114</v>
      </c>
      <c r="C128" s="73" t="s">
        <v>308</v>
      </c>
      <c r="D128" s="51" t="s">
        <v>1</v>
      </c>
      <c r="E128" s="51" t="s">
        <v>17</v>
      </c>
      <c r="F128" s="51" t="s">
        <v>148</v>
      </c>
      <c r="G128" s="55" t="s">
        <v>319</v>
      </c>
      <c r="H128" s="100">
        <v>0.74</v>
      </c>
      <c r="I128" s="101">
        <v>0.87</v>
      </c>
      <c r="J128" s="47">
        <v>0.82</v>
      </c>
      <c r="K128" s="14">
        <f>AVERAGE(H128:J128)</f>
        <v>0.80999999999999994</v>
      </c>
    </row>
    <row r="129" spans="1:11" s="7" customFormat="1" ht="37.5" customHeight="1" x14ac:dyDescent="0.2">
      <c r="A129" s="12"/>
      <c r="B129" s="13">
        <v>115</v>
      </c>
      <c r="C129" s="73" t="s">
        <v>308</v>
      </c>
      <c r="D129" s="51" t="s">
        <v>1</v>
      </c>
      <c r="E129" s="51" t="s">
        <v>17</v>
      </c>
      <c r="F129" s="51" t="s">
        <v>149</v>
      </c>
      <c r="G129" s="55" t="s">
        <v>174</v>
      </c>
      <c r="H129" s="103">
        <v>30</v>
      </c>
      <c r="I129" s="104">
        <v>24</v>
      </c>
      <c r="J129" s="104">
        <v>53</v>
      </c>
      <c r="K129" s="97">
        <f>AVERAGE(H129:J129)</f>
        <v>35.666666666666664</v>
      </c>
    </row>
    <row r="130" spans="1:11" s="7" customFormat="1" ht="37.5" customHeight="1" x14ac:dyDescent="0.2">
      <c r="A130" s="12"/>
      <c r="B130" s="13">
        <v>116</v>
      </c>
      <c r="C130" s="73" t="s">
        <v>308</v>
      </c>
      <c r="D130" s="51" t="s">
        <v>1</v>
      </c>
      <c r="E130" s="51" t="s">
        <v>17</v>
      </c>
      <c r="F130" s="51" t="s">
        <v>150</v>
      </c>
      <c r="G130" s="55" t="s">
        <v>175</v>
      </c>
      <c r="H130" s="103">
        <v>26</v>
      </c>
      <c r="I130" s="104">
        <v>23</v>
      </c>
      <c r="J130" s="104">
        <v>25</v>
      </c>
      <c r="K130" s="97">
        <f>AVERAGE(H130:J130)</f>
        <v>24.666666666666668</v>
      </c>
    </row>
    <row r="131" spans="1:11" s="7" customFormat="1" ht="37.5" customHeight="1" x14ac:dyDescent="0.2">
      <c r="A131" s="12"/>
      <c r="B131" s="13">
        <v>117</v>
      </c>
      <c r="C131" s="74" t="s">
        <v>307</v>
      </c>
      <c r="D131" s="51" t="s">
        <v>0</v>
      </c>
      <c r="E131" s="51" t="s">
        <v>15</v>
      </c>
      <c r="F131" s="51" t="s">
        <v>151</v>
      </c>
      <c r="G131" s="55" t="s">
        <v>176</v>
      </c>
      <c r="H131" s="100">
        <v>0.74</v>
      </c>
      <c r="I131" s="101">
        <v>0.71</v>
      </c>
      <c r="J131" s="47">
        <v>0.78</v>
      </c>
      <c r="K131" s="14">
        <f>AVERAGE(H131:J131)</f>
        <v>0.74333333333333329</v>
      </c>
    </row>
    <row r="132" spans="1:11" s="7" customFormat="1" ht="16.899999999999999" customHeight="1" thickBot="1" x14ac:dyDescent="0.25">
      <c r="A132" s="12"/>
      <c r="B132" s="17"/>
      <c r="C132" s="41"/>
      <c r="D132" s="42"/>
      <c r="E132" s="43"/>
      <c r="F132" s="43"/>
      <c r="G132" s="44"/>
      <c r="H132" s="41"/>
      <c r="I132" s="41"/>
      <c r="J132" s="41"/>
      <c r="K132" s="85"/>
    </row>
    <row r="133" spans="1:11" s="7" customFormat="1" ht="19.149999999999999" customHeight="1" x14ac:dyDescent="0.2">
      <c r="A133" s="12"/>
      <c r="B133" s="92"/>
      <c r="C133" s="10" t="s">
        <v>12</v>
      </c>
      <c r="E133" s="10"/>
      <c r="F133" s="60"/>
      <c r="G133" s="15"/>
      <c r="H133" s="91"/>
      <c r="I133" s="91"/>
      <c r="J133" s="87"/>
      <c r="K133" s="86"/>
    </row>
    <row r="134" spans="1:11" s="7" customFormat="1" ht="37.5" customHeight="1" x14ac:dyDescent="0.2">
      <c r="A134" s="12"/>
      <c r="B134" s="13">
        <v>110</v>
      </c>
      <c r="C134" s="62" t="s">
        <v>305</v>
      </c>
      <c r="D134" s="50" t="s">
        <v>16</v>
      </c>
      <c r="E134" s="48" t="s">
        <v>45</v>
      </c>
      <c r="F134" s="50" t="s">
        <v>177</v>
      </c>
      <c r="G134" s="54" t="s">
        <v>193</v>
      </c>
      <c r="H134" s="99">
        <v>0.43</v>
      </c>
      <c r="I134" s="46">
        <v>0.4</v>
      </c>
      <c r="J134" s="46">
        <v>0.41</v>
      </c>
      <c r="K134" s="45">
        <f>AVERAGE(H134:J134)</f>
        <v>0.41333333333333333</v>
      </c>
    </row>
    <row r="135" spans="1:11" s="7" customFormat="1" ht="37.5" customHeight="1" x14ac:dyDescent="0.2">
      <c r="A135" s="12"/>
      <c r="B135" s="13">
        <v>111</v>
      </c>
      <c r="C135" s="65" t="s">
        <v>305</v>
      </c>
      <c r="D135" s="51" t="s">
        <v>16</v>
      </c>
      <c r="E135" s="49" t="s">
        <v>45</v>
      </c>
      <c r="F135" s="51" t="s">
        <v>178</v>
      </c>
      <c r="G135" s="55" t="s">
        <v>304</v>
      </c>
      <c r="H135" s="100">
        <v>0.56000000000000005</v>
      </c>
      <c r="I135" s="116">
        <v>0.57999999999999996</v>
      </c>
      <c r="J135" s="47">
        <v>0.56999999999999995</v>
      </c>
      <c r="K135" s="14">
        <f>AVERAGE(H135:J135)</f>
        <v>0.56999999999999995</v>
      </c>
    </row>
    <row r="136" spans="1:11" s="7" customFormat="1" ht="37.5" customHeight="1" x14ac:dyDescent="0.2">
      <c r="A136" s="12"/>
      <c r="B136" s="13">
        <v>112</v>
      </c>
      <c r="C136" s="65" t="s">
        <v>305</v>
      </c>
      <c r="D136" s="51" t="s">
        <v>16</v>
      </c>
      <c r="E136" s="49" t="s">
        <v>45</v>
      </c>
      <c r="F136" s="51" t="s">
        <v>179</v>
      </c>
      <c r="G136" s="55" t="s">
        <v>194</v>
      </c>
      <c r="H136" s="100">
        <v>0.15</v>
      </c>
      <c r="I136" s="101">
        <v>0.15</v>
      </c>
      <c r="J136" s="47">
        <v>0.13</v>
      </c>
      <c r="K136" s="14">
        <f>AVERAGE(H136:J136)</f>
        <v>0.14333333333333334</v>
      </c>
    </row>
    <row r="137" spans="1:11" s="7" customFormat="1" ht="37.5" customHeight="1" x14ac:dyDescent="0.2">
      <c r="A137" s="12"/>
      <c r="B137" s="13">
        <v>113</v>
      </c>
      <c r="C137" s="65" t="s">
        <v>305</v>
      </c>
      <c r="D137" s="51" t="s">
        <v>16</v>
      </c>
      <c r="E137" s="49" t="s">
        <v>45</v>
      </c>
      <c r="F137" s="51" t="s">
        <v>180</v>
      </c>
      <c r="G137" s="55" t="s">
        <v>195</v>
      </c>
      <c r="H137" s="100">
        <v>0.59</v>
      </c>
      <c r="I137" s="101">
        <v>0.6</v>
      </c>
      <c r="J137" s="47">
        <v>0.51</v>
      </c>
      <c r="K137" s="14">
        <f>AVERAGE(H137:J137)</f>
        <v>0.56666666666666665</v>
      </c>
    </row>
    <row r="138" spans="1:11" s="7" customFormat="1" ht="37.5" customHeight="1" x14ac:dyDescent="0.2">
      <c r="A138" s="12"/>
      <c r="B138" s="13">
        <v>114</v>
      </c>
      <c r="C138" s="65" t="s">
        <v>305</v>
      </c>
      <c r="D138" s="51" t="s">
        <v>16</v>
      </c>
      <c r="E138" s="49" t="s">
        <v>45</v>
      </c>
      <c r="F138" s="51" t="s">
        <v>181</v>
      </c>
      <c r="G138" s="55" t="s">
        <v>196</v>
      </c>
      <c r="H138" s="100">
        <v>0.31</v>
      </c>
      <c r="I138" s="101">
        <v>0.28000000000000003</v>
      </c>
      <c r="J138" s="47">
        <v>0.22</v>
      </c>
      <c r="K138" s="14">
        <f>AVERAGE(H138:J138)</f>
        <v>0.27</v>
      </c>
    </row>
    <row r="139" spans="1:11" s="7" customFormat="1" ht="37.5" customHeight="1" x14ac:dyDescent="0.2">
      <c r="A139" s="12"/>
      <c r="B139" s="13">
        <v>115</v>
      </c>
      <c r="C139" s="65" t="s">
        <v>305</v>
      </c>
      <c r="D139" s="51" t="s">
        <v>16</v>
      </c>
      <c r="E139" s="49" t="s">
        <v>45</v>
      </c>
      <c r="F139" s="51" t="s">
        <v>182</v>
      </c>
      <c r="G139" s="55" t="s">
        <v>197</v>
      </c>
      <c r="H139" s="100">
        <v>0.31</v>
      </c>
      <c r="I139" s="101">
        <v>0.3</v>
      </c>
      <c r="J139" s="47">
        <v>0.25</v>
      </c>
      <c r="K139" s="14">
        <f>AVERAGE(H139:J139)</f>
        <v>0.28666666666666668</v>
      </c>
    </row>
    <row r="140" spans="1:11" s="7" customFormat="1" ht="37.5" customHeight="1" x14ac:dyDescent="0.2">
      <c r="A140" s="12"/>
      <c r="B140" s="13">
        <v>116</v>
      </c>
      <c r="C140" s="65" t="s">
        <v>305</v>
      </c>
      <c r="D140" s="51" t="s">
        <v>16</v>
      </c>
      <c r="E140" s="49" t="s">
        <v>45</v>
      </c>
      <c r="F140" s="51" t="s">
        <v>183</v>
      </c>
      <c r="G140" s="55" t="s">
        <v>198</v>
      </c>
      <c r="H140" s="100">
        <v>0.21</v>
      </c>
      <c r="I140" s="101">
        <v>0.24</v>
      </c>
      <c r="J140" s="47">
        <v>0.25</v>
      </c>
      <c r="K140" s="14">
        <f>AVERAGE(H140:J140)</f>
        <v>0.23333333333333331</v>
      </c>
    </row>
    <row r="141" spans="1:11" s="7" customFormat="1" ht="37.5" customHeight="1" x14ac:dyDescent="0.2">
      <c r="A141" s="12"/>
      <c r="B141" s="13">
        <v>117</v>
      </c>
      <c r="C141" s="65" t="s">
        <v>305</v>
      </c>
      <c r="D141" s="51" t="s">
        <v>16</v>
      </c>
      <c r="E141" s="49" t="s">
        <v>45</v>
      </c>
      <c r="F141" s="51" t="s">
        <v>184</v>
      </c>
      <c r="G141" s="55" t="s">
        <v>199</v>
      </c>
      <c r="H141" s="100">
        <v>0.22</v>
      </c>
      <c r="I141" s="101">
        <v>0.26</v>
      </c>
      <c r="J141" s="47">
        <v>0.23</v>
      </c>
      <c r="K141" s="14">
        <f>AVERAGE(H141:J141)</f>
        <v>0.23666666666666666</v>
      </c>
    </row>
    <row r="142" spans="1:11" s="7" customFormat="1" ht="37.5" customHeight="1" x14ac:dyDescent="0.2">
      <c r="A142" s="12"/>
      <c r="B142" s="13">
        <v>118</v>
      </c>
      <c r="C142" s="65" t="s">
        <v>305</v>
      </c>
      <c r="D142" s="51" t="s">
        <v>16</v>
      </c>
      <c r="E142" s="49" t="s">
        <v>45</v>
      </c>
      <c r="F142" s="51" t="s">
        <v>185</v>
      </c>
      <c r="G142" s="55" t="s">
        <v>200</v>
      </c>
      <c r="H142" s="100">
        <v>0.26</v>
      </c>
      <c r="I142" s="101">
        <v>0.21</v>
      </c>
      <c r="J142" s="47">
        <v>0.15</v>
      </c>
      <c r="K142" s="14">
        <f>AVERAGE(H142:J142)</f>
        <v>0.20666666666666667</v>
      </c>
    </row>
    <row r="143" spans="1:11" s="7" customFormat="1" ht="37.5" customHeight="1" x14ac:dyDescent="0.2">
      <c r="A143" s="12"/>
      <c r="B143" s="13">
        <v>119</v>
      </c>
      <c r="C143" s="65" t="s">
        <v>305</v>
      </c>
      <c r="D143" s="51" t="s">
        <v>16</v>
      </c>
      <c r="E143" s="49" t="s">
        <v>45</v>
      </c>
      <c r="F143" s="51" t="s">
        <v>186</v>
      </c>
      <c r="G143" s="55" t="s">
        <v>201</v>
      </c>
      <c r="H143" s="100">
        <v>0.13</v>
      </c>
      <c r="I143" s="101">
        <v>0.12</v>
      </c>
      <c r="J143" s="47">
        <v>0.1</v>
      </c>
      <c r="K143" s="14">
        <f>AVERAGE(H143:J143)</f>
        <v>0.11666666666666665</v>
      </c>
    </row>
    <row r="144" spans="1:11" s="7" customFormat="1" ht="37.5" customHeight="1" x14ac:dyDescent="0.2">
      <c r="A144" s="12"/>
      <c r="B144" s="13">
        <v>120</v>
      </c>
      <c r="C144" s="65" t="s">
        <v>305</v>
      </c>
      <c r="D144" s="51" t="s">
        <v>16</v>
      </c>
      <c r="E144" s="49" t="s">
        <v>45</v>
      </c>
      <c r="F144" s="51" t="s">
        <v>187</v>
      </c>
      <c r="G144" s="55" t="s">
        <v>202</v>
      </c>
      <c r="H144" s="100">
        <v>0.38</v>
      </c>
      <c r="I144" s="101">
        <v>0.31</v>
      </c>
      <c r="J144" s="47">
        <v>0.27</v>
      </c>
      <c r="K144" s="14">
        <f>AVERAGE(H144:J144)</f>
        <v>0.32</v>
      </c>
    </row>
    <row r="145" spans="1:11" s="7" customFormat="1" ht="37.5" customHeight="1" x14ac:dyDescent="0.2">
      <c r="A145" s="12"/>
      <c r="B145" s="13">
        <v>121</v>
      </c>
      <c r="C145" s="65" t="s">
        <v>305</v>
      </c>
      <c r="D145" s="51" t="s">
        <v>16</v>
      </c>
      <c r="E145" s="49" t="s">
        <v>45</v>
      </c>
      <c r="F145" s="51" t="s">
        <v>323</v>
      </c>
      <c r="G145" s="55" t="s">
        <v>324</v>
      </c>
      <c r="H145" s="100"/>
      <c r="I145" s="101">
        <v>0.26</v>
      </c>
      <c r="J145" s="47">
        <v>0.22</v>
      </c>
      <c r="K145" s="14">
        <f>AVERAGE(H145:J145)</f>
        <v>0.24</v>
      </c>
    </row>
    <row r="146" spans="1:11" s="7" customFormat="1" ht="37.5" customHeight="1" x14ac:dyDescent="0.2">
      <c r="A146" s="12"/>
      <c r="B146" s="13">
        <v>122</v>
      </c>
      <c r="C146" s="65" t="s">
        <v>305</v>
      </c>
      <c r="D146" s="51" t="s">
        <v>16</v>
      </c>
      <c r="E146" s="49" t="s">
        <v>45</v>
      </c>
      <c r="F146" s="51" t="s">
        <v>188</v>
      </c>
      <c r="G146" s="55" t="s">
        <v>203</v>
      </c>
      <c r="H146" s="105"/>
      <c r="I146" s="106"/>
      <c r="J146" s="47"/>
      <c r="K146" s="14"/>
    </row>
    <row r="147" spans="1:11" s="7" customFormat="1" ht="37.5" customHeight="1" x14ac:dyDescent="0.2">
      <c r="A147" s="12"/>
      <c r="B147" s="13">
        <v>123</v>
      </c>
      <c r="C147" s="65" t="s">
        <v>305</v>
      </c>
      <c r="D147" s="51" t="s">
        <v>16</v>
      </c>
      <c r="E147" s="49" t="s">
        <v>45</v>
      </c>
      <c r="F147" s="51" t="s">
        <v>189</v>
      </c>
      <c r="G147" s="55" t="s">
        <v>204</v>
      </c>
      <c r="H147" s="107"/>
      <c r="I147" s="106"/>
      <c r="J147" s="47"/>
      <c r="K147" s="14"/>
    </row>
    <row r="148" spans="1:11" s="7" customFormat="1" ht="37.5" customHeight="1" x14ac:dyDescent="0.2">
      <c r="A148" s="12"/>
      <c r="B148" s="13">
        <v>124</v>
      </c>
      <c r="C148" s="63" t="s">
        <v>306</v>
      </c>
      <c r="D148" s="51" t="s">
        <v>2</v>
      </c>
      <c r="E148" s="49" t="s">
        <v>43</v>
      </c>
      <c r="F148" s="51" t="s">
        <v>190</v>
      </c>
      <c r="G148" s="55" t="s">
        <v>205</v>
      </c>
      <c r="H148" s="100">
        <v>0.67</v>
      </c>
      <c r="I148" s="101">
        <v>0.64</v>
      </c>
      <c r="J148" s="101">
        <v>0.66</v>
      </c>
      <c r="K148" s="14">
        <f>AVERAGE(H148:J148)</f>
        <v>0.65666666666666673</v>
      </c>
    </row>
    <row r="149" spans="1:11" s="7" customFormat="1" ht="37.5" customHeight="1" x14ac:dyDescent="0.2">
      <c r="A149" s="12"/>
      <c r="B149" s="13">
        <v>125</v>
      </c>
      <c r="C149" s="63" t="s">
        <v>306</v>
      </c>
      <c r="D149" s="51" t="s">
        <v>2</v>
      </c>
      <c r="E149" s="49" t="s">
        <v>43</v>
      </c>
      <c r="F149" s="51" t="s">
        <v>191</v>
      </c>
      <c r="G149" s="55" t="s">
        <v>206</v>
      </c>
      <c r="H149" s="100">
        <v>7.0000000000000007E-2</v>
      </c>
      <c r="I149" s="101">
        <v>7.0000000000000007E-2</v>
      </c>
      <c r="J149" s="101">
        <v>7.0000000000000007E-2</v>
      </c>
      <c r="K149" s="14">
        <f>AVERAGE(H149:J149)</f>
        <v>7.0000000000000007E-2</v>
      </c>
    </row>
    <row r="150" spans="1:11" s="7" customFormat="1" ht="37.5" customHeight="1" x14ac:dyDescent="0.2">
      <c r="A150" s="12"/>
      <c r="B150" s="13">
        <v>126</v>
      </c>
      <c r="C150" s="64" t="s">
        <v>307</v>
      </c>
      <c r="D150" s="51" t="s">
        <v>0</v>
      </c>
      <c r="E150" s="49" t="s">
        <v>45</v>
      </c>
      <c r="F150" s="51" t="s">
        <v>187</v>
      </c>
      <c r="G150" s="55" t="s">
        <v>207</v>
      </c>
      <c r="H150" s="100">
        <v>0.77</v>
      </c>
      <c r="I150" s="101">
        <v>0.77</v>
      </c>
      <c r="J150" s="47">
        <v>0.93</v>
      </c>
      <c r="K150" s="14">
        <f>AVERAGE(H150:J150)</f>
        <v>0.82333333333333336</v>
      </c>
    </row>
    <row r="151" spans="1:11" s="7" customFormat="1" ht="37.5" customHeight="1" x14ac:dyDescent="0.2">
      <c r="A151" s="12"/>
      <c r="B151" s="13">
        <v>127</v>
      </c>
      <c r="C151" s="75" t="s">
        <v>308</v>
      </c>
      <c r="D151" s="51" t="s">
        <v>1</v>
      </c>
      <c r="E151" s="49" t="s">
        <v>47</v>
      </c>
      <c r="F151" s="51" t="s">
        <v>192</v>
      </c>
      <c r="G151" s="55" t="s">
        <v>320</v>
      </c>
      <c r="H151" s="100">
        <v>0.82</v>
      </c>
      <c r="I151" s="101">
        <v>0.8</v>
      </c>
      <c r="J151" s="101">
        <v>0.57999999999999996</v>
      </c>
      <c r="K151" s="14">
        <f>AVERAGE(H151:J151)</f>
        <v>0.73333333333333339</v>
      </c>
    </row>
    <row r="152" spans="1:11" s="7" customFormat="1" ht="16.899999999999999" customHeight="1" thickBot="1" x14ac:dyDescent="0.25">
      <c r="A152" s="12"/>
      <c r="B152" s="17"/>
      <c r="C152" s="41"/>
      <c r="D152" s="42"/>
      <c r="E152" s="43"/>
      <c r="F152" s="43"/>
      <c r="G152" s="44"/>
      <c r="H152" s="41"/>
      <c r="I152" s="41"/>
      <c r="J152" s="41"/>
      <c r="K152" s="85"/>
    </row>
    <row r="153" spans="1:11" s="7" customFormat="1" ht="19.149999999999999" customHeight="1" x14ac:dyDescent="0.2">
      <c r="A153" s="12"/>
      <c r="B153" s="94"/>
      <c r="C153" s="11" t="s">
        <v>13</v>
      </c>
      <c r="E153" s="11"/>
      <c r="F153" s="61"/>
      <c r="G153" s="34"/>
      <c r="H153" s="91"/>
      <c r="I153" s="91"/>
      <c r="J153" s="87"/>
      <c r="K153" s="86"/>
    </row>
    <row r="154" spans="1:11" s="7" customFormat="1" ht="37.5" customHeight="1" x14ac:dyDescent="0.2">
      <c r="A154" s="12"/>
      <c r="B154" s="13">
        <v>127</v>
      </c>
      <c r="C154" s="76" t="s">
        <v>311</v>
      </c>
      <c r="D154" s="50" t="s">
        <v>34</v>
      </c>
      <c r="E154" s="50" t="s">
        <v>45</v>
      </c>
      <c r="F154" s="50" t="s">
        <v>208</v>
      </c>
      <c r="G154" s="54" t="s">
        <v>242</v>
      </c>
      <c r="H154" s="99">
        <v>0.72</v>
      </c>
      <c r="I154" s="46">
        <v>0.68</v>
      </c>
      <c r="J154" s="46">
        <v>0.68</v>
      </c>
      <c r="K154" s="45">
        <f>AVERAGE(H154:J154)</f>
        <v>0.69333333333333336</v>
      </c>
    </row>
    <row r="155" spans="1:11" s="7" customFormat="1" ht="37.5" customHeight="1" x14ac:dyDescent="0.2">
      <c r="A155" s="12"/>
      <c r="B155" s="95">
        <v>128</v>
      </c>
      <c r="C155" s="66" t="s">
        <v>309</v>
      </c>
      <c r="D155" s="51" t="s">
        <v>3</v>
      </c>
      <c r="E155" s="51" t="s">
        <v>45</v>
      </c>
      <c r="F155" s="51" t="s">
        <v>209</v>
      </c>
      <c r="G155" s="55" t="s">
        <v>243</v>
      </c>
      <c r="H155" s="117">
        <v>0.38</v>
      </c>
      <c r="I155" s="47">
        <v>0.48</v>
      </c>
      <c r="J155" s="47">
        <v>0.5</v>
      </c>
      <c r="K155" s="14">
        <f>AVERAGE(H155:J155)</f>
        <v>0.45333333333333331</v>
      </c>
    </row>
    <row r="156" spans="1:11" s="7" customFormat="1" ht="37.5" customHeight="1" x14ac:dyDescent="0.2">
      <c r="A156" s="12"/>
      <c r="B156" s="13">
        <v>129</v>
      </c>
      <c r="C156" s="66" t="s">
        <v>310</v>
      </c>
      <c r="D156" s="51" t="s">
        <v>35</v>
      </c>
      <c r="E156" s="51" t="s">
        <v>45</v>
      </c>
      <c r="F156" s="51" t="s">
        <v>210</v>
      </c>
      <c r="G156" s="55" t="s">
        <v>243</v>
      </c>
      <c r="H156" s="100"/>
      <c r="I156" s="47"/>
      <c r="J156" s="47">
        <v>0.53</v>
      </c>
      <c r="K156" s="14">
        <f>AVERAGE(H156:J156)</f>
        <v>0.53</v>
      </c>
    </row>
    <row r="157" spans="1:11" s="7" customFormat="1" ht="37.5" customHeight="1" x14ac:dyDescent="0.2">
      <c r="A157" s="12"/>
      <c r="B157" s="95">
        <v>130</v>
      </c>
      <c r="C157" s="64" t="s">
        <v>307</v>
      </c>
      <c r="D157" s="51" t="s">
        <v>0</v>
      </c>
      <c r="E157" s="51" t="s">
        <v>28</v>
      </c>
      <c r="F157" s="51" t="s">
        <v>211</v>
      </c>
      <c r="G157" s="55" t="s">
        <v>244</v>
      </c>
      <c r="H157" s="100">
        <v>0.23</v>
      </c>
      <c r="I157" s="47">
        <v>0.4</v>
      </c>
      <c r="J157" s="47">
        <v>0.4</v>
      </c>
      <c r="K157" s="14">
        <f>AVERAGE(H157:J157)</f>
        <v>0.34333333333333332</v>
      </c>
    </row>
    <row r="158" spans="1:11" s="7" customFormat="1" ht="37.5" customHeight="1" x14ac:dyDescent="0.2">
      <c r="A158" s="12"/>
      <c r="B158" s="13">
        <v>131</v>
      </c>
      <c r="C158" s="64" t="s">
        <v>307</v>
      </c>
      <c r="D158" s="51" t="s">
        <v>0</v>
      </c>
      <c r="E158" s="51" t="s">
        <v>28</v>
      </c>
      <c r="F158" s="51" t="s">
        <v>212</v>
      </c>
      <c r="G158" s="55" t="s">
        <v>245</v>
      </c>
      <c r="H158" s="100">
        <v>0.42</v>
      </c>
      <c r="I158" s="47">
        <v>0.56999999999999995</v>
      </c>
      <c r="J158" s="47">
        <v>0.57999999999999996</v>
      </c>
      <c r="K158" s="14">
        <f>AVERAGE(H158:J158)</f>
        <v>0.52333333333333332</v>
      </c>
    </row>
    <row r="159" spans="1:11" s="7" customFormat="1" ht="37.5" customHeight="1" x14ac:dyDescent="0.2">
      <c r="A159" s="12"/>
      <c r="B159" s="95">
        <v>132</v>
      </c>
      <c r="C159" s="64" t="s">
        <v>307</v>
      </c>
      <c r="D159" s="51" t="s">
        <v>0</v>
      </c>
      <c r="E159" s="51" t="s">
        <v>26</v>
      </c>
      <c r="F159" s="51" t="s">
        <v>213</v>
      </c>
      <c r="G159" s="55" t="s">
        <v>246</v>
      </c>
      <c r="H159" s="79">
        <v>0.15</v>
      </c>
      <c r="I159" s="47">
        <v>0.19</v>
      </c>
      <c r="J159" s="47">
        <v>0.16</v>
      </c>
      <c r="K159" s="14">
        <f>AVERAGE(H159:J159)</f>
        <v>0.16666666666666666</v>
      </c>
    </row>
    <row r="160" spans="1:11" s="7" customFormat="1" ht="37.5" customHeight="1" x14ac:dyDescent="0.2">
      <c r="A160" s="12"/>
      <c r="B160" s="13">
        <v>133</v>
      </c>
      <c r="C160" s="64" t="s">
        <v>307</v>
      </c>
      <c r="D160" s="51" t="s">
        <v>0</v>
      </c>
      <c r="E160" s="51" t="s">
        <v>26</v>
      </c>
      <c r="F160" s="51" t="s">
        <v>214</v>
      </c>
      <c r="G160" s="55" t="s">
        <v>247</v>
      </c>
      <c r="H160" s="79">
        <v>0.28000000000000003</v>
      </c>
      <c r="I160" s="47">
        <v>0.41</v>
      </c>
      <c r="J160" s="47">
        <v>0.38</v>
      </c>
      <c r="K160" s="14">
        <f>AVERAGE(H160:J160)</f>
        <v>0.35666666666666663</v>
      </c>
    </row>
    <row r="161" spans="1:11" s="7" customFormat="1" ht="37.5" customHeight="1" x14ac:dyDescent="0.2">
      <c r="A161" s="12"/>
      <c r="B161" s="95">
        <v>134</v>
      </c>
      <c r="C161" s="64" t="s">
        <v>307</v>
      </c>
      <c r="D161" s="51" t="s">
        <v>0</v>
      </c>
      <c r="E161" s="51" t="s">
        <v>26</v>
      </c>
      <c r="F161" s="51" t="s">
        <v>215</v>
      </c>
      <c r="G161" s="55" t="s">
        <v>248</v>
      </c>
      <c r="H161" s="79">
        <v>0.44</v>
      </c>
      <c r="I161" s="47">
        <v>0.41</v>
      </c>
      <c r="J161" s="47">
        <v>0.39</v>
      </c>
      <c r="K161" s="14">
        <f>AVERAGE(H161:J161)</f>
        <v>0.41333333333333333</v>
      </c>
    </row>
    <row r="162" spans="1:11" s="7" customFormat="1" ht="37.5" customHeight="1" x14ac:dyDescent="0.2">
      <c r="A162" s="12"/>
      <c r="B162" s="13">
        <v>135</v>
      </c>
      <c r="C162" s="64" t="s">
        <v>307</v>
      </c>
      <c r="D162" s="51" t="s">
        <v>0</v>
      </c>
      <c r="E162" s="51" t="s">
        <v>26</v>
      </c>
      <c r="F162" s="51" t="s">
        <v>216</v>
      </c>
      <c r="G162" s="55" t="s">
        <v>249</v>
      </c>
      <c r="H162" s="79">
        <v>0.63</v>
      </c>
      <c r="I162" s="47">
        <v>0.7</v>
      </c>
      <c r="J162" s="47">
        <v>0.65</v>
      </c>
      <c r="K162" s="14">
        <f>AVERAGE(H162:J162)</f>
        <v>0.66</v>
      </c>
    </row>
    <row r="163" spans="1:11" s="7" customFormat="1" ht="37.5" customHeight="1" x14ac:dyDescent="0.2">
      <c r="A163" s="12"/>
      <c r="B163" s="95">
        <v>136</v>
      </c>
      <c r="C163" s="64" t="s">
        <v>307</v>
      </c>
      <c r="D163" s="51" t="s">
        <v>0</v>
      </c>
      <c r="E163" s="51" t="s">
        <v>45</v>
      </c>
      <c r="F163" s="51" t="s">
        <v>217</v>
      </c>
      <c r="G163" s="55" t="s">
        <v>250</v>
      </c>
      <c r="H163" s="79">
        <v>0.79</v>
      </c>
      <c r="I163" s="47">
        <v>0.7</v>
      </c>
      <c r="J163" s="47">
        <v>0.68</v>
      </c>
      <c r="K163" s="14">
        <f>AVERAGE(H163:J163)</f>
        <v>0.72333333333333327</v>
      </c>
    </row>
    <row r="164" spans="1:11" s="7" customFormat="1" ht="37.5" customHeight="1" x14ac:dyDescent="0.2">
      <c r="A164" s="12"/>
      <c r="B164" s="13">
        <v>137</v>
      </c>
      <c r="C164" s="64" t="s">
        <v>307</v>
      </c>
      <c r="D164" s="51" t="s">
        <v>0</v>
      </c>
      <c r="E164" s="51" t="s">
        <v>42</v>
      </c>
      <c r="F164" s="51" t="s">
        <v>72</v>
      </c>
      <c r="G164" s="55" t="s">
        <v>251</v>
      </c>
      <c r="H164" s="100">
        <v>0.7</v>
      </c>
      <c r="I164" s="101">
        <v>0.66</v>
      </c>
      <c r="J164" s="47">
        <v>0.73</v>
      </c>
      <c r="K164" s="14">
        <f>AVERAGE(H164:J164)</f>
        <v>0.69666666666666666</v>
      </c>
    </row>
    <row r="165" spans="1:11" s="7" customFormat="1" ht="37.5" customHeight="1" x14ac:dyDescent="0.2">
      <c r="A165" s="12"/>
      <c r="B165" s="95">
        <v>138</v>
      </c>
      <c r="C165" s="64" t="s">
        <v>307</v>
      </c>
      <c r="D165" s="51" t="s">
        <v>0</v>
      </c>
      <c r="E165" s="51" t="s">
        <v>42</v>
      </c>
      <c r="F165" s="51" t="s">
        <v>73</v>
      </c>
      <c r="G165" s="55" t="s">
        <v>252</v>
      </c>
      <c r="H165" s="100">
        <v>0.02</v>
      </c>
      <c r="I165" s="101">
        <v>0</v>
      </c>
      <c r="J165" s="47">
        <v>0.05</v>
      </c>
      <c r="K165" s="14">
        <f>AVERAGE(H165:J165)</f>
        <v>2.3333333333333334E-2</v>
      </c>
    </row>
    <row r="166" spans="1:11" s="7" customFormat="1" ht="37.5" customHeight="1" x14ac:dyDescent="0.2">
      <c r="A166" s="12"/>
      <c r="B166" s="13">
        <v>139</v>
      </c>
      <c r="C166" s="64" t="s">
        <v>307</v>
      </c>
      <c r="D166" s="51" t="s">
        <v>0</v>
      </c>
      <c r="E166" s="51" t="s">
        <v>43</v>
      </c>
      <c r="F166" s="51" t="s">
        <v>218</v>
      </c>
      <c r="G166" s="55" t="s">
        <v>253</v>
      </c>
      <c r="H166" s="100">
        <v>0.91</v>
      </c>
      <c r="I166" s="101">
        <v>0.97</v>
      </c>
      <c r="J166" s="47">
        <v>0.9</v>
      </c>
      <c r="K166" s="14">
        <f>AVERAGE(H166:J166)</f>
        <v>0.92666666666666664</v>
      </c>
    </row>
    <row r="167" spans="1:11" s="7" customFormat="1" ht="37.5" customHeight="1" x14ac:dyDescent="0.2">
      <c r="A167" s="12"/>
      <c r="B167" s="95">
        <v>140</v>
      </c>
      <c r="C167" s="64" t="s">
        <v>307</v>
      </c>
      <c r="D167" s="51" t="s">
        <v>0</v>
      </c>
      <c r="E167" s="51" t="s">
        <v>43</v>
      </c>
      <c r="F167" s="51" t="s">
        <v>219</v>
      </c>
      <c r="G167" s="55" t="s">
        <v>253</v>
      </c>
      <c r="H167" s="100">
        <v>0.88</v>
      </c>
      <c r="I167" s="101">
        <v>0.97</v>
      </c>
      <c r="J167" s="47">
        <v>0.93</v>
      </c>
      <c r="K167" s="14">
        <f>AVERAGE(H167:J167)</f>
        <v>0.92666666666666675</v>
      </c>
    </row>
    <row r="168" spans="1:11" s="7" customFormat="1" ht="37.5" customHeight="1" x14ac:dyDescent="0.2">
      <c r="A168" s="12"/>
      <c r="B168" s="13">
        <v>141</v>
      </c>
      <c r="C168" s="64" t="s">
        <v>307</v>
      </c>
      <c r="D168" s="51" t="s">
        <v>0</v>
      </c>
      <c r="E168" s="51" t="s">
        <v>43</v>
      </c>
      <c r="F168" s="51" t="s">
        <v>220</v>
      </c>
      <c r="G168" s="55" t="s">
        <v>253</v>
      </c>
      <c r="H168" s="100">
        <v>0.84</v>
      </c>
      <c r="I168" s="101">
        <v>0.87</v>
      </c>
      <c r="J168" s="47">
        <v>0.8</v>
      </c>
      <c r="K168" s="14">
        <f>AVERAGE(H168:J168)</f>
        <v>0.83666666666666656</v>
      </c>
    </row>
    <row r="169" spans="1:11" s="7" customFormat="1" ht="37.5" customHeight="1" x14ac:dyDescent="0.2">
      <c r="A169" s="12"/>
      <c r="B169" s="95">
        <v>142</v>
      </c>
      <c r="C169" s="64" t="s">
        <v>307</v>
      </c>
      <c r="D169" s="51" t="s">
        <v>0</v>
      </c>
      <c r="E169" s="51" t="s">
        <v>43</v>
      </c>
      <c r="F169" s="51" t="s">
        <v>221</v>
      </c>
      <c r="G169" s="55" t="s">
        <v>253</v>
      </c>
      <c r="H169" s="100">
        <v>0.84</v>
      </c>
      <c r="I169" s="101">
        <v>0.9</v>
      </c>
      <c r="J169" s="47">
        <v>0.85</v>
      </c>
      <c r="K169" s="14">
        <f>AVERAGE(H169:J169)</f>
        <v>0.86333333333333329</v>
      </c>
    </row>
    <row r="170" spans="1:11" s="7" customFormat="1" ht="37.5" customHeight="1" x14ac:dyDescent="0.2">
      <c r="A170" s="12"/>
      <c r="B170" s="13">
        <v>143</v>
      </c>
      <c r="C170" s="64" t="s">
        <v>307</v>
      </c>
      <c r="D170" s="51" t="s">
        <v>0</v>
      </c>
      <c r="E170" s="51" t="s">
        <v>43</v>
      </c>
      <c r="F170" s="51" t="s">
        <v>222</v>
      </c>
      <c r="G170" s="55" t="s">
        <v>253</v>
      </c>
      <c r="H170" s="100">
        <v>0.74</v>
      </c>
      <c r="I170" s="101">
        <v>0.9</v>
      </c>
      <c r="J170" s="47">
        <v>0.75</v>
      </c>
      <c r="K170" s="14">
        <f>AVERAGE(H170:J170)</f>
        <v>0.79666666666666675</v>
      </c>
    </row>
    <row r="171" spans="1:11" s="7" customFormat="1" ht="37.5" customHeight="1" x14ac:dyDescent="0.2">
      <c r="A171" s="12"/>
      <c r="B171" s="95">
        <v>144</v>
      </c>
      <c r="C171" s="64" t="s">
        <v>307</v>
      </c>
      <c r="D171" s="51" t="s">
        <v>0</v>
      </c>
      <c r="E171" s="51" t="s">
        <v>43</v>
      </c>
      <c r="F171" s="51" t="s">
        <v>223</v>
      </c>
      <c r="G171" s="55" t="s">
        <v>253</v>
      </c>
      <c r="H171" s="100">
        <v>0.63</v>
      </c>
      <c r="I171" s="101">
        <v>0.73</v>
      </c>
      <c r="J171" s="47">
        <v>0.7</v>
      </c>
      <c r="K171" s="14">
        <f>AVERAGE(H171:J171)</f>
        <v>0.68666666666666654</v>
      </c>
    </row>
    <row r="172" spans="1:11" s="7" customFormat="1" ht="37.5" customHeight="1" x14ac:dyDescent="0.2">
      <c r="A172" s="12"/>
      <c r="B172" s="13">
        <v>145</v>
      </c>
      <c r="C172" s="64" t="s">
        <v>307</v>
      </c>
      <c r="D172" s="51" t="s">
        <v>0</v>
      </c>
      <c r="E172" s="51" t="s">
        <v>43</v>
      </c>
      <c r="F172" s="51" t="s">
        <v>224</v>
      </c>
      <c r="G172" s="55" t="s">
        <v>253</v>
      </c>
      <c r="H172" s="100">
        <v>0.88</v>
      </c>
      <c r="I172" s="101">
        <v>0.93</v>
      </c>
      <c r="J172" s="47">
        <v>0.9</v>
      </c>
      <c r="K172" s="14">
        <f>AVERAGE(H172:J172)</f>
        <v>0.90333333333333332</v>
      </c>
    </row>
    <row r="173" spans="1:11" s="7" customFormat="1" ht="37.5" customHeight="1" x14ac:dyDescent="0.2">
      <c r="A173" s="12"/>
      <c r="B173" s="95">
        <v>146</v>
      </c>
      <c r="C173" s="64" t="s">
        <v>307</v>
      </c>
      <c r="D173" s="51" t="s">
        <v>0</v>
      </c>
      <c r="E173" s="51" t="s">
        <v>43</v>
      </c>
      <c r="F173" s="51" t="s">
        <v>225</v>
      </c>
      <c r="G173" s="55" t="s">
        <v>253</v>
      </c>
      <c r="H173" s="100">
        <v>0.65</v>
      </c>
      <c r="I173" s="101">
        <v>0.79</v>
      </c>
      <c r="J173" s="47">
        <v>0.78</v>
      </c>
      <c r="K173" s="14">
        <f>AVERAGE(H173:J173)</f>
        <v>0.73999999999999988</v>
      </c>
    </row>
    <row r="174" spans="1:11" s="7" customFormat="1" ht="37.5" customHeight="1" x14ac:dyDescent="0.2">
      <c r="A174" s="12"/>
      <c r="B174" s="13">
        <v>147</v>
      </c>
      <c r="C174" s="64" t="s">
        <v>307</v>
      </c>
      <c r="D174" s="51" t="s">
        <v>0</v>
      </c>
      <c r="E174" s="51" t="s">
        <v>43</v>
      </c>
      <c r="F174" s="51" t="s">
        <v>226</v>
      </c>
      <c r="G174" s="55" t="s">
        <v>254</v>
      </c>
      <c r="H174" s="79">
        <v>0.82</v>
      </c>
      <c r="I174" s="47">
        <v>0.79</v>
      </c>
      <c r="J174" s="47">
        <v>0.81</v>
      </c>
      <c r="K174" s="14">
        <f>AVERAGE(H174:J174)</f>
        <v>0.80666666666666664</v>
      </c>
    </row>
    <row r="175" spans="1:11" s="7" customFormat="1" ht="37.5" customHeight="1" x14ac:dyDescent="0.2">
      <c r="A175" s="12"/>
      <c r="B175" s="95">
        <v>148</v>
      </c>
      <c r="C175" s="64" t="s">
        <v>307</v>
      </c>
      <c r="D175" s="51" t="s">
        <v>0</v>
      </c>
      <c r="E175" s="51" t="s">
        <v>43</v>
      </c>
      <c r="F175" s="51" t="s">
        <v>227</v>
      </c>
      <c r="G175" s="55" t="s">
        <v>255</v>
      </c>
      <c r="H175" s="79">
        <v>0.71</v>
      </c>
      <c r="I175" s="47">
        <v>0.79</v>
      </c>
      <c r="J175" s="47">
        <v>0.78</v>
      </c>
      <c r="K175" s="14">
        <f>AVERAGE(H175:J175)</f>
        <v>0.76000000000000012</v>
      </c>
    </row>
    <row r="176" spans="1:11" s="7" customFormat="1" ht="37.5" customHeight="1" x14ac:dyDescent="0.2">
      <c r="A176" s="12"/>
      <c r="B176" s="13">
        <v>149</v>
      </c>
      <c r="C176" s="64" t="s">
        <v>307</v>
      </c>
      <c r="D176" s="51" t="s">
        <v>0</v>
      </c>
      <c r="E176" s="51" t="s">
        <v>43</v>
      </c>
      <c r="F176" s="51" t="s">
        <v>228</v>
      </c>
      <c r="G176" s="55" t="s">
        <v>256</v>
      </c>
      <c r="H176" s="79">
        <v>0.75</v>
      </c>
      <c r="I176" s="47">
        <v>0.79</v>
      </c>
      <c r="J176" s="47">
        <v>0.66</v>
      </c>
      <c r="K176" s="14">
        <f>AVERAGE(H176:J176)</f>
        <v>0.73333333333333339</v>
      </c>
    </row>
    <row r="177" spans="1:11" s="7" customFormat="1" ht="37.5" customHeight="1" x14ac:dyDescent="0.2">
      <c r="A177" s="12"/>
      <c r="B177" s="95">
        <v>150</v>
      </c>
      <c r="C177" s="64" t="s">
        <v>307</v>
      </c>
      <c r="D177" s="51" t="s">
        <v>0</v>
      </c>
      <c r="E177" s="51" t="s">
        <v>43</v>
      </c>
      <c r="F177" s="51" t="s">
        <v>229</v>
      </c>
      <c r="G177" s="55" t="s">
        <v>257</v>
      </c>
      <c r="H177" s="79">
        <v>0.75</v>
      </c>
      <c r="I177" s="47">
        <v>0.89</v>
      </c>
      <c r="J177" s="47">
        <v>0.88</v>
      </c>
      <c r="K177" s="14">
        <f>AVERAGE(H177:J177)</f>
        <v>0.84</v>
      </c>
    </row>
    <row r="178" spans="1:11" s="7" customFormat="1" ht="37.5" customHeight="1" x14ac:dyDescent="0.2">
      <c r="A178" s="12"/>
      <c r="B178" s="13">
        <v>151</v>
      </c>
      <c r="C178" s="64" t="s">
        <v>307</v>
      </c>
      <c r="D178" s="51" t="s">
        <v>0</v>
      </c>
      <c r="E178" s="51" t="s">
        <v>43</v>
      </c>
      <c r="F178" s="51" t="s">
        <v>40</v>
      </c>
      <c r="G178" s="55" t="s">
        <v>258</v>
      </c>
      <c r="H178" s="79">
        <v>0.59</v>
      </c>
      <c r="I178" s="47">
        <v>0.71</v>
      </c>
      <c r="J178" s="47">
        <v>0.67</v>
      </c>
      <c r="K178" s="14">
        <f>AVERAGE(H178:J178)</f>
        <v>0.65666666666666662</v>
      </c>
    </row>
    <row r="179" spans="1:11" s="7" customFormat="1" ht="37.5" customHeight="1" x14ac:dyDescent="0.2">
      <c r="A179" s="12"/>
      <c r="B179" s="95">
        <v>152</v>
      </c>
      <c r="C179" s="64" t="s">
        <v>307</v>
      </c>
      <c r="D179" s="51" t="s">
        <v>0</v>
      </c>
      <c r="E179" s="51" t="s">
        <v>43</v>
      </c>
      <c r="F179" s="51" t="s">
        <v>230</v>
      </c>
      <c r="G179" s="55" t="s">
        <v>259</v>
      </c>
      <c r="H179" s="79">
        <v>0.48</v>
      </c>
      <c r="I179" s="47">
        <v>0.61</v>
      </c>
      <c r="J179" s="47">
        <v>0.64</v>
      </c>
      <c r="K179" s="14">
        <f>AVERAGE(H179:J179)</f>
        <v>0.57666666666666666</v>
      </c>
    </row>
    <row r="180" spans="1:11" s="7" customFormat="1" ht="37.5" customHeight="1" x14ac:dyDescent="0.2">
      <c r="A180" s="12"/>
      <c r="B180" s="13">
        <v>153</v>
      </c>
      <c r="C180" s="64" t="s">
        <v>307</v>
      </c>
      <c r="D180" s="51" t="s">
        <v>0</v>
      </c>
      <c r="E180" s="51" t="s">
        <v>43</v>
      </c>
      <c r="F180" s="51" t="s">
        <v>231</v>
      </c>
      <c r="G180" s="55" t="s">
        <v>260</v>
      </c>
      <c r="H180" s="79">
        <v>0.61</v>
      </c>
      <c r="I180" s="47">
        <v>0.71</v>
      </c>
      <c r="J180" s="47">
        <v>0.67</v>
      </c>
      <c r="K180" s="14">
        <f>AVERAGE(H180:J180)</f>
        <v>0.66333333333333322</v>
      </c>
    </row>
    <row r="181" spans="1:11" s="7" customFormat="1" ht="37.5" customHeight="1" x14ac:dyDescent="0.2">
      <c r="A181" s="12"/>
      <c r="B181" s="95">
        <v>154</v>
      </c>
      <c r="C181" s="64" t="s">
        <v>307</v>
      </c>
      <c r="D181" s="51" t="s">
        <v>0</v>
      </c>
      <c r="E181" s="51" t="s">
        <v>43</v>
      </c>
      <c r="F181" s="51" t="s">
        <v>232</v>
      </c>
      <c r="G181" s="55" t="s">
        <v>261</v>
      </c>
      <c r="H181" s="79">
        <v>0.56999999999999995</v>
      </c>
      <c r="I181" s="47">
        <v>0.65</v>
      </c>
      <c r="J181" s="47">
        <v>0.61</v>
      </c>
      <c r="K181" s="14">
        <f>AVERAGE(H181:J181)</f>
        <v>0.61</v>
      </c>
    </row>
    <row r="182" spans="1:11" s="7" customFormat="1" ht="37.5" customHeight="1" x14ac:dyDescent="0.2">
      <c r="A182" s="12"/>
      <c r="B182" s="13">
        <v>155</v>
      </c>
      <c r="C182" s="64" t="s">
        <v>307</v>
      </c>
      <c r="D182" s="51" t="s">
        <v>0</v>
      </c>
      <c r="E182" s="51" t="s">
        <v>43</v>
      </c>
      <c r="F182" s="51" t="s">
        <v>233</v>
      </c>
      <c r="G182" s="55" t="s">
        <v>262</v>
      </c>
      <c r="H182" s="79">
        <v>0.44</v>
      </c>
      <c r="I182" s="47">
        <v>0.63</v>
      </c>
      <c r="J182" s="47">
        <v>0.57999999999999996</v>
      </c>
      <c r="K182" s="14">
        <f>AVERAGE(H182:J182)</f>
        <v>0.54999999999999993</v>
      </c>
    </row>
    <row r="183" spans="1:11" s="7" customFormat="1" ht="37.5" customHeight="1" x14ac:dyDescent="0.2">
      <c r="A183" s="12"/>
      <c r="B183" s="95">
        <v>156</v>
      </c>
      <c r="C183" s="64" t="s">
        <v>307</v>
      </c>
      <c r="D183" s="51" t="s">
        <v>0</v>
      </c>
      <c r="E183" s="51" t="s">
        <v>43</v>
      </c>
      <c r="F183" s="51" t="s">
        <v>234</v>
      </c>
      <c r="G183" s="55" t="s">
        <v>263</v>
      </c>
      <c r="H183" s="79">
        <v>0.67</v>
      </c>
      <c r="I183" s="47">
        <v>0.89</v>
      </c>
      <c r="J183" s="47">
        <v>0.75</v>
      </c>
      <c r="K183" s="14">
        <f>AVERAGE(H183:J183)</f>
        <v>0.77</v>
      </c>
    </row>
    <row r="184" spans="1:11" s="7" customFormat="1" ht="37.5" customHeight="1" x14ac:dyDescent="0.2">
      <c r="A184" s="12"/>
      <c r="B184" s="13">
        <v>157</v>
      </c>
      <c r="C184" s="64" t="s">
        <v>307</v>
      </c>
      <c r="D184" s="51" t="s">
        <v>0</v>
      </c>
      <c r="E184" s="51" t="s">
        <v>45</v>
      </c>
      <c r="F184" s="51" t="s">
        <v>235</v>
      </c>
      <c r="G184" s="55" t="s">
        <v>264</v>
      </c>
      <c r="H184" s="79">
        <v>0.67</v>
      </c>
      <c r="I184" s="47">
        <v>0.77</v>
      </c>
      <c r="J184" s="47">
        <v>0.7</v>
      </c>
      <c r="K184" s="14">
        <f>AVERAGE(H184:J184)</f>
        <v>0.71333333333333326</v>
      </c>
    </row>
    <row r="185" spans="1:11" s="7" customFormat="1" ht="37.5" customHeight="1" x14ac:dyDescent="0.2">
      <c r="A185" s="12"/>
      <c r="B185" s="95">
        <v>158</v>
      </c>
      <c r="C185" s="64" t="s">
        <v>307</v>
      </c>
      <c r="D185" s="51" t="s">
        <v>0</v>
      </c>
      <c r="E185" s="51" t="s">
        <v>45</v>
      </c>
      <c r="F185" s="51" t="s">
        <v>236</v>
      </c>
      <c r="G185" s="55" t="s">
        <v>265</v>
      </c>
      <c r="H185" s="79">
        <v>0.3</v>
      </c>
      <c r="I185" s="47">
        <v>0.11</v>
      </c>
      <c r="J185" s="47">
        <v>0.2</v>
      </c>
      <c r="K185" s="14">
        <f>AVERAGE(H185:J185)</f>
        <v>0.20333333333333334</v>
      </c>
    </row>
    <row r="186" spans="1:11" s="7" customFormat="1" ht="37.5" customHeight="1" x14ac:dyDescent="0.2">
      <c r="A186" s="12"/>
      <c r="B186" s="13">
        <v>159</v>
      </c>
      <c r="C186" s="64" t="s">
        <v>307</v>
      </c>
      <c r="D186" s="51" t="s">
        <v>0</v>
      </c>
      <c r="E186" s="51" t="s">
        <v>45</v>
      </c>
      <c r="F186" s="51" t="s">
        <v>237</v>
      </c>
      <c r="G186" s="55" t="s">
        <v>266</v>
      </c>
      <c r="H186" s="79">
        <v>0.14000000000000001</v>
      </c>
      <c r="I186" s="47">
        <v>7.0000000000000007E-2</v>
      </c>
      <c r="J186" s="47">
        <v>0.1</v>
      </c>
      <c r="K186" s="14">
        <f>AVERAGE(H186:J186)</f>
        <v>0.10333333333333335</v>
      </c>
    </row>
    <row r="187" spans="1:11" s="7" customFormat="1" ht="37.5" customHeight="1" x14ac:dyDescent="0.2">
      <c r="A187" s="12"/>
      <c r="B187" s="95">
        <v>160</v>
      </c>
      <c r="C187" s="64" t="s">
        <v>307</v>
      </c>
      <c r="D187" s="51" t="s">
        <v>0</v>
      </c>
      <c r="E187" s="51" t="s">
        <v>45</v>
      </c>
      <c r="F187" s="51" t="s">
        <v>238</v>
      </c>
      <c r="G187" s="55" t="s">
        <v>266</v>
      </c>
      <c r="H187" s="108"/>
      <c r="I187" s="108">
        <v>0.31</v>
      </c>
      <c r="J187" s="47">
        <v>0.28999999999999998</v>
      </c>
      <c r="K187" s="14">
        <f>AVERAGE(H187:J187)</f>
        <v>0.3</v>
      </c>
    </row>
    <row r="188" spans="1:11" s="7" customFormat="1" ht="37.5" customHeight="1" x14ac:dyDescent="0.2">
      <c r="A188" s="12"/>
      <c r="B188" s="13">
        <v>161</v>
      </c>
      <c r="C188" s="64" t="s">
        <v>307</v>
      </c>
      <c r="D188" s="51" t="s">
        <v>0</v>
      </c>
      <c r="E188" s="51" t="s">
        <v>45</v>
      </c>
      <c r="F188" s="51" t="s">
        <v>239</v>
      </c>
      <c r="G188" s="55" t="s">
        <v>267</v>
      </c>
      <c r="H188" s="109"/>
      <c r="I188" s="109">
        <v>11.7</v>
      </c>
      <c r="J188" s="90">
        <v>10.199999999999999</v>
      </c>
      <c r="K188" s="89">
        <f>AVERAGE(H188:J188)</f>
        <v>10.95</v>
      </c>
    </row>
    <row r="189" spans="1:11" s="7" customFormat="1" ht="37.5" customHeight="1" x14ac:dyDescent="0.2">
      <c r="A189" s="12"/>
      <c r="B189" s="95">
        <v>162</v>
      </c>
      <c r="C189" s="64" t="s">
        <v>307</v>
      </c>
      <c r="D189" s="51" t="s">
        <v>0</v>
      </c>
      <c r="E189" s="51" t="s">
        <v>44</v>
      </c>
      <c r="F189" s="51" t="s">
        <v>240</v>
      </c>
      <c r="G189" s="55" t="s">
        <v>268</v>
      </c>
      <c r="H189" s="79">
        <v>0.42</v>
      </c>
      <c r="I189" s="47">
        <v>0.54</v>
      </c>
      <c r="J189" s="47">
        <v>0.68</v>
      </c>
      <c r="K189" s="14">
        <f>AVERAGE(H189:J189)</f>
        <v>0.54666666666666675</v>
      </c>
    </row>
    <row r="190" spans="1:11" s="7" customFormat="1" ht="37.5" customHeight="1" x14ac:dyDescent="0.2">
      <c r="A190" s="12"/>
      <c r="B190" s="13">
        <v>163</v>
      </c>
      <c r="C190" s="77" t="s">
        <v>307</v>
      </c>
      <c r="D190" s="51" t="s">
        <v>0</v>
      </c>
      <c r="E190" s="51" t="s">
        <v>44</v>
      </c>
      <c r="F190" s="51" t="s">
        <v>241</v>
      </c>
      <c r="G190" s="55" t="s">
        <v>269</v>
      </c>
      <c r="H190" s="79">
        <v>0.81</v>
      </c>
      <c r="I190" s="47">
        <v>0.87</v>
      </c>
      <c r="J190" s="47">
        <v>0.9</v>
      </c>
      <c r="K190" s="14">
        <f>AVERAGE(H190:J190)</f>
        <v>0.86</v>
      </c>
    </row>
    <row r="191" spans="1:11" s="7" customFormat="1" ht="16.899999999999999" customHeight="1" thickBot="1" x14ac:dyDescent="0.25">
      <c r="A191" s="12"/>
      <c r="B191" s="17"/>
      <c r="C191" s="17"/>
      <c r="D191" s="29"/>
      <c r="E191" s="12"/>
      <c r="F191" s="12"/>
      <c r="G191" s="19"/>
      <c r="H191" s="17"/>
      <c r="I191" s="17"/>
      <c r="J191" s="17"/>
      <c r="K191" s="28"/>
    </row>
    <row r="192" spans="1:11" s="7" customFormat="1" ht="19.149999999999999" customHeight="1" x14ac:dyDescent="0.2">
      <c r="A192" s="12"/>
      <c r="B192" s="92"/>
      <c r="C192" s="10" t="s">
        <v>14</v>
      </c>
      <c r="D192" s="10"/>
      <c r="E192" s="10"/>
      <c r="F192" s="60"/>
      <c r="G192" s="15"/>
      <c r="H192" s="91"/>
      <c r="I192" s="91"/>
      <c r="J192" s="87"/>
      <c r="K192" s="86"/>
    </row>
    <row r="193" spans="1:11" s="7" customFormat="1" ht="37.5" customHeight="1" x14ac:dyDescent="0.2">
      <c r="A193" s="12"/>
      <c r="B193" s="13">
        <v>164</v>
      </c>
      <c r="C193" s="62" t="s">
        <v>305</v>
      </c>
      <c r="D193" s="50" t="s">
        <v>16</v>
      </c>
      <c r="E193" s="50" t="s">
        <v>49</v>
      </c>
      <c r="F193" s="50" t="s">
        <v>38</v>
      </c>
      <c r="G193" s="54" t="s">
        <v>272</v>
      </c>
      <c r="H193" s="99">
        <v>0.55000000000000004</v>
      </c>
      <c r="I193" s="46">
        <v>0.47</v>
      </c>
      <c r="J193" s="46">
        <v>0.49</v>
      </c>
      <c r="K193" s="45">
        <f>AVERAGE(H193:J193)</f>
        <v>0.5033333333333333</v>
      </c>
    </row>
    <row r="194" spans="1:11" s="7" customFormat="1" ht="37.5" customHeight="1" x14ac:dyDescent="0.2">
      <c r="A194" s="12"/>
      <c r="B194" s="13">
        <v>165</v>
      </c>
      <c r="C194" s="65" t="s">
        <v>305</v>
      </c>
      <c r="D194" s="51" t="s">
        <v>16</v>
      </c>
      <c r="E194" s="51" t="s">
        <v>49</v>
      </c>
      <c r="F194" s="51" t="s">
        <v>38</v>
      </c>
      <c r="G194" s="55" t="s">
        <v>273</v>
      </c>
      <c r="H194" s="100">
        <v>0.56000000000000005</v>
      </c>
      <c r="I194" s="47">
        <v>0.54</v>
      </c>
      <c r="J194" s="47">
        <v>0.56999999999999995</v>
      </c>
      <c r="K194" s="14">
        <f>AVERAGE(H194:J194)</f>
        <v>0.55666666666666664</v>
      </c>
    </row>
    <row r="195" spans="1:11" s="7" customFormat="1" ht="37.5" customHeight="1" x14ac:dyDescent="0.2">
      <c r="A195" s="12"/>
      <c r="B195" s="13">
        <v>166</v>
      </c>
      <c r="C195" s="63" t="s">
        <v>306</v>
      </c>
      <c r="D195" s="51" t="s">
        <v>2</v>
      </c>
      <c r="E195" s="51" t="s">
        <v>49</v>
      </c>
      <c r="F195" s="51" t="s">
        <v>38</v>
      </c>
      <c r="G195" s="55" t="s">
        <v>274</v>
      </c>
      <c r="H195" s="100">
        <v>0.5</v>
      </c>
      <c r="I195" s="47">
        <v>0.53</v>
      </c>
      <c r="J195" s="47">
        <v>0.55000000000000004</v>
      </c>
      <c r="K195" s="14">
        <f>AVERAGE(H195:J195)</f>
        <v>0.52666666666666673</v>
      </c>
    </row>
    <row r="196" spans="1:11" s="7" customFormat="1" ht="37.5" customHeight="1" x14ac:dyDescent="0.2">
      <c r="A196" s="12"/>
      <c r="B196" s="13">
        <v>167</v>
      </c>
      <c r="C196" s="66" t="s">
        <v>309</v>
      </c>
      <c r="D196" s="51" t="s">
        <v>3</v>
      </c>
      <c r="E196" s="51" t="s">
        <v>49</v>
      </c>
      <c r="F196" s="51" t="s">
        <v>38</v>
      </c>
      <c r="G196" s="55" t="s">
        <v>275</v>
      </c>
      <c r="H196" s="100">
        <v>0.44</v>
      </c>
      <c r="I196" s="47">
        <v>0.4</v>
      </c>
      <c r="J196" s="47">
        <v>0.34</v>
      </c>
      <c r="K196" s="14">
        <f>AVERAGE(H196:J196)</f>
        <v>0.39333333333333337</v>
      </c>
    </row>
    <row r="197" spans="1:11" s="7" customFormat="1" ht="37.5" customHeight="1" x14ac:dyDescent="0.2">
      <c r="A197" s="12"/>
      <c r="B197" s="13">
        <v>168</v>
      </c>
      <c r="C197" s="66" t="s">
        <v>310</v>
      </c>
      <c r="D197" s="51" t="s">
        <v>35</v>
      </c>
      <c r="E197" s="51" t="s">
        <v>49</v>
      </c>
      <c r="F197" s="51" t="s">
        <v>38</v>
      </c>
      <c r="G197" s="55" t="s">
        <v>275</v>
      </c>
      <c r="H197" s="100"/>
      <c r="I197" s="47"/>
      <c r="J197" s="47">
        <v>0.53</v>
      </c>
      <c r="K197" s="14">
        <f>AVERAGE(H197:J197)</f>
        <v>0.53</v>
      </c>
    </row>
    <row r="198" spans="1:11" s="7" customFormat="1" ht="37.5" customHeight="1" x14ac:dyDescent="0.2">
      <c r="A198" s="12"/>
      <c r="B198" s="13">
        <v>169</v>
      </c>
      <c r="C198" s="64" t="s">
        <v>307</v>
      </c>
      <c r="D198" s="51" t="s">
        <v>0</v>
      </c>
      <c r="E198" s="51" t="s">
        <v>49</v>
      </c>
      <c r="F198" s="51" t="s">
        <v>38</v>
      </c>
      <c r="G198" s="55" t="s">
        <v>276</v>
      </c>
      <c r="H198" s="100">
        <v>0.57999999999999996</v>
      </c>
      <c r="I198" s="47">
        <v>0.67</v>
      </c>
      <c r="J198" s="47">
        <v>0.63</v>
      </c>
      <c r="K198" s="14">
        <f>AVERAGE(H198:J198)</f>
        <v>0.62666666666666659</v>
      </c>
    </row>
    <row r="199" spans="1:11" s="7" customFormat="1" ht="37.5" customHeight="1" x14ac:dyDescent="0.2">
      <c r="A199" s="12"/>
      <c r="B199" s="13">
        <v>170</v>
      </c>
      <c r="C199" s="65" t="s">
        <v>305</v>
      </c>
      <c r="D199" s="51" t="s">
        <v>16</v>
      </c>
      <c r="E199" s="51" t="s">
        <v>49</v>
      </c>
      <c r="F199" s="51" t="s">
        <v>37</v>
      </c>
      <c r="G199" s="55" t="s">
        <v>277</v>
      </c>
      <c r="H199" s="100">
        <v>0.49</v>
      </c>
      <c r="I199" s="47">
        <v>0.43</v>
      </c>
      <c r="J199" s="47">
        <v>0.46</v>
      </c>
      <c r="K199" s="14">
        <f>AVERAGE(H199:J199)</f>
        <v>0.45999999999999996</v>
      </c>
    </row>
    <row r="200" spans="1:11" s="7" customFormat="1" ht="37.5" customHeight="1" x14ac:dyDescent="0.2">
      <c r="A200" s="12"/>
      <c r="B200" s="13">
        <v>171</v>
      </c>
      <c r="C200" s="65" t="s">
        <v>305</v>
      </c>
      <c r="D200" s="51" t="s">
        <v>16</v>
      </c>
      <c r="E200" s="51" t="s">
        <v>49</v>
      </c>
      <c r="F200" s="51" t="s">
        <v>37</v>
      </c>
      <c r="G200" s="55" t="s">
        <v>278</v>
      </c>
      <c r="H200" s="100">
        <v>0.5</v>
      </c>
      <c r="I200" s="47">
        <v>0.51</v>
      </c>
      <c r="J200" s="47">
        <v>0.53</v>
      </c>
      <c r="K200" s="14">
        <f>AVERAGE(H200:J200)</f>
        <v>0.51333333333333331</v>
      </c>
    </row>
    <row r="201" spans="1:11" s="7" customFormat="1" ht="37.5" customHeight="1" x14ac:dyDescent="0.2">
      <c r="A201" s="12"/>
      <c r="B201" s="13">
        <v>172</v>
      </c>
      <c r="C201" s="63" t="s">
        <v>306</v>
      </c>
      <c r="D201" s="51" t="s">
        <v>2</v>
      </c>
      <c r="E201" s="51" t="s">
        <v>49</v>
      </c>
      <c r="F201" s="51" t="s">
        <v>37</v>
      </c>
      <c r="G201" s="55" t="s">
        <v>279</v>
      </c>
      <c r="H201" s="100">
        <v>0.44</v>
      </c>
      <c r="I201" s="47">
        <v>0.46</v>
      </c>
      <c r="J201" s="47">
        <v>0.49</v>
      </c>
      <c r="K201" s="14">
        <f>AVERAGE(H201:J201)</f>
        <v>0.46333333333333337</v>
      </c>
    </row>
    <row r="202" spans="1:11" s="7" customFormat="1" ht="37.5" customHeight="1" x14ac:dyDescent="0.2">
      <c r="A202" s="12"/>
      <c r="B202" s="13">
        <v>173</v>
      </c>
      <c r="C202" s="66" t="s">
        <v>309</v>
      </c>
      <c r="D202" s="51" t="s">
        <v>3</v>
      </c>
      <c r="E202" s="51" t="s">
        <v>49</v>
      </c>
      <c r="F202" s="51" t="s">
        <v>37</v>
      </c>
      <c r="G202" s="55" t="s">
        <v>280</v>
      </c>
      <c r="H202" s="100">
        <v>0.39</v>
      </c>
      <c r="I202" s="47">
        <v>0.33</v>
      </c>
      <c r="J202" s="47">
        <v>0.28999999999999998</v>
      </c>
      <c r="K202" s="14">
        <f>AVERAGE(H202:J202)</f>
        <v>0.33666666666666667</v>
      </c>
    </row>
    <row r="203" spans="1:11" s="7" customFormat="1" ht="37.5" customHeight="1" x14ac:dyDescent="0.2">
      <c r="A203" s="12"/>
      <c r="B203" s="13">
        <v>174</v>
      </c>
      <c r="C203" s="66" t="s">
        <v>310</v>
      </c>
      <c r="D203" s="51" t="s">
        <v>35</v>
      </c>
      <c r="E203" s="51" t="s">
        <v>49</v>
      </c>
      <c r="F203" s="51" t="s">
        <v>37</v>
      </c>
      <c r="G203" s="55" t="s">
        <v>280</v>
      </c>
      <c r="H203" s="100"/>
      <c r="I203" s="47"/>
      <c r="J203" s="47">
        <v>0.47</v>
      </c>
      <c r="K203" s="14">
        <f>AVERAGE(H203:J203)</f>
        <v>0.47</v>
      </c>
    </row>
    <row r="204" spans="1:11" s="7" customFormat="1" ht="37.5" customHeight="1" x14ac:dyDescent="0.2">
      <c r="A204" s="12"/>
      <c r="B204" s="13">
        <v>175</v>
      </c>
      <c r="C204" s="64" t="s">
        <v>307</v>
      </c>
      <c r="D204" s="51" t="s">
        <v>0</v>
      </c>
      <c r="E204" s="51" t="s">
        <v>49</v>
      </c>
      <c r="F204" s="51" t="s">
        <v>37</v>
      </c>
      <c r="G204" s="55" t="s">
        <v>281</v>
      </c>
      <c r="H204" s="100">
        <v>0.53</v>
      </c>
      <c r="I204" s="47">
        <v>0.6</v>
      </c>
      <c r="J204" s="47">
        <v>0.63</v>
      </c>
      <c r="K204" s="14">
        <f>AVERAGE(H204:J204)</f>
        <v>0.58666666666666656</v>
      </c>
    </row>
    <row r="205" spans="1:11" s="7" customFormat="1" ht="37.5" customHeight="1" x14ac:dyDescent="0.2">
      <c r="A205" s="12"/>
      <c r="B205" s="13">
        <v>176</v>
      </c>
      <c r="C205" s="65" t="s">
        <v>305</v>
      </c>
      <c r="D205" s="51" t="s">
        <v>16</v>
      </c>
      <c r="E205" s="51" t="s">
        <v>49</v>
      </c>
      <c r="F205" s="51" t="s">
        <v>36</v>
      </c>
      <c r="G205" s="55" t="s">
        <v>282</v>
      </c>
      <c r="H205" s="100">
        <v>0.34</v>
      </c>
      <c r="I205" s="47">
        <v>0.23</v>
      </c>
      <c r="J205" s="47">
        <v>0.26</v>
      </c>
      <c r="K205" s="14">
        <f>AVERAGE(H205:J205)</f>
        <v>0.27666666666666667</v>
      </c>
    </row>
    <row r="206" spans="1:11" s="7" customFormat="1" ht="37.5" customHeight="1" x14ac:dyDescent="0.2">
      <c r="A206" s="12"/>
      <c r="B206" s="13">
        <v>177</v>
      </c>
      <c r="C206" s="65" t="s">
        <v>305</v>
      </c>
      <c r="D206" s="51" t="s">
        <v>16</v>
      </c>
      <c r="E206" s="51" t="s">
        <v>49</v>
      </c>
      <c r="F206" s="51" t="s">
        <v>36</v>
      </c>
      <c r="G206" s="55" t="s">
        <v>283</v>
      </c>
      <c r="H206" s="100">
        <v>0.36</v>
      </c>
      <c r="I206" s="47">
        <v>0.27</v>
      </c>
      <c r="J206" s="47">
        <v>0.33</v>
      </c>
      <c r="K206" s="14">
        <f>AVERAGE(H206:J206)</f>
        <v>0.32</v>
      </c>
    </row>
    <row r="207" spans="1:11" s="7" customFormat="1" ht="37.5" customHeight="1" x14ac:dyDescent="0.2">
      <c r="A207" s="12"/>
      <c r="B207" s="13">
        <v>178</v>
      </c>
      <c r="C207" s="63" t="s">
        <v>306</v>
      </c>
      <c r="D207" s="51" t="s">
        <v>2</v>
      </c>
      <c r="E207" s="51" t="s">
        <v>49</v>
      </c>
      <c r="F207" s="51" t="s">
        <v>36</v>
      </c>
      <c r="G207" s="55" t="s">
        <v>284</v>
      </c>
      <c r="H207" s="100">
        <v>0.32</v>
      </c>
      <c r="I207" s="47">
        <v>0.34</v>
      </c>
      <c r="J207" s="47">
        <v>0.35</v>
      </c>
      <c r="K207" s="14">
        <f>AVERAGE(H207:J207)</f>
        <v>0.33666666666666667</v>
      </c>
    </row>
    <row r="208" spans="1:11" s="7" customFormat="1" ht="37.5" customHeight="1" x14ac:dyDescent="0.2">
      <c r="A208" s="12"/>
      <c r="B208" s="13">
        <v>179</v>
      </c>
      <c r="C208" s="66" t="s">
        <v>309</v>
      </c>
      <c r="D208" s="51" t="s">
        <v>3</v>
      </c>
      <c r="E208" s="51" t="s">
        <v>49</v>
      </c>
      <c r="F208" s="51" t="s">
        <v>36</v>
      </c>
      <c r="G208" s="55" t="s">
        <v>285</v>
      </c>
      <c r="H208" s="100">
        <v>0.27</v>
      </c>
      <c r="I208" s="47">
        <v>0.26</v>
      </c>
      <c r="J208" s="47">
        <v>0.16</v>
      </c>
      <c r="K208" s="14">
        <f>AVERAGE(H208:J208)</f>
        <v>0.23</v>
      </c>
    </row>
    <row r="209" spans="1:11" s="7" customFormat="1" ht="37.5" customHeight="1" x14ac:dyDescent="0.2">
      <c r="A209" s="12"/>
      <c r="B209" s="13">
        <v>180</v>
      </c>
      <c r="C209" s="66" t="s">
        <v>310</v>
      </c>
      <c r="D209" s="51" t="s">
        <v>35</v>
      </c>
      <c r="E209" s="51" t="s">
        <v>49</v>
      </c>
      <c r="F209" s="51" t="s">
        <v>36</v>
      </c>
      <c r="G209" s="55" t="s">
        <v>285</v>
      </c>
      <c r="H209" s="100"/>
      <c r="I209" s="47"/>
      <c r="J209" s="47">
        <v>0.32</v>
      </c>
      <c r="K209" s="14">
        <f>AVERAGE(H209:J209)</f>
        <v>0.32</v>
      </c>
    </row>
    <row r="210" spans="1:11" s="7" customFormat="1" ht="37.5" customHeight="1" x14ac:dyDescent="0.2">
      <c r="A210" s="12"/>
      <c r="B210" s="13">
        <v>181</v>
      </c>
      <c r="C210" s="64" t="s">
        <v>307</v>
      </c>
      <c r="D210" s="51" t="s">
        <v>0</v>
      </c>
      <c r="E210" s="51" t="s">
        <v>49</v>
      </c>
      <c r="F210" s="51" t="s">
        <v>36</v>
      </c>
      <c r="G210" s="55" t="s">
        <v>286</v>
      </c>
      <c r="H210" s="100">
        <v>0.42</v>
      </c>
      <c r="I210" s="47">
        <v>0.53</v>
      </c>
      <c r="J210" s="47">
        <v>0.5</v>
      </c>
      <c r="K210" s="14">
        <f>AVERAGE(H210:J210)</f>
        <v>0.48333333333333334</v>
      </c>
    </row>
    <row r="211" spans="1:11" s="7" customFormat="1" ht="37.5" customHeight="1" x14ac:dyDescent="0.2">
      <c r="A211" s="12"/>
      <c r="B211" s="13">
        <v>182</v>
      </c>
      <c r="C211" s="65" t="s">
        <v>305</v>
      </c>
      <c r="D211" s="51" t="s">
        <v>16</v>
      </c>
      <c r="E211" s="51" t="s">
        <v>49</v>
      </c>
      <c r="F211" s="51" t="s">
        <v>39</v>
      </c>
      <c r="G211" s="55" t="s">
        <v>287</v>
      </c>
      <c r="H211" s="100">
        <v>0.59</v>
      </c>
      <c r="I211" s="47">
        <v>0.56999999999999995</v>
      </c>
      <c r="J211" s="47">
        <v>0.53</v>
      </c>
      <c r="K211" s="14">
        <f>AVERAGE(H211:J211)</f>
        <v>0.56333333333333335</v>
      </c>
    </row>
    <row r="212" spans="1:11" s="7" customFormat="1" ht="37.5" customHeight="1" x14ac:dyDescent="0.2">
      <c r="A212" s="12"/>
      <c r="B212" s="13">
        <v>183</v>
      </c>
      <c r="C212" s="65" t="s">
        <v>305</v>
      </c>
      <c r="D212" s="51" t="s">
        <v>16</v>
      </c>
      <c r="E212" s="51" t="s">
        <v>49</v>
      </c>
      <c r="F212" s="51" t="s">
        <v>39</v>
      </c>
      <c r="G212" s="55" t="s">
        <v>288</v>
      </c>
      <c r="H212" s="100">
        <v>0.68</v>
      </c>
      <c r="I212" s="47">
        <v>0.61</v>
      </c>
      <c r="J212" s="47">
        <v>0.64</v>
      </c>
      <c r="K212" s="14">
        <f>AVERAGE(H212:J212)</f>
        <v>0.64333333333333342</v>
      </c>
    </row>
    <row r="213" spans="1:11" s="7" customFormat="1" ht="37.5" customHeight="1" x14ac:dyDescent="0.2">
      <c r="A213" s="12"/>
      <c r="B213" s="13">
        <v>184</v>
      </c>
      <c r="C213" s="63" t="s">
        <v>306</v>
      </c>
      <c r="D213" s="51" t="s">
        <v>2</v>
      </c>
      <c r="E213" s="51" t="s">
        <v>49</v>
      </c>
      <c r="F213" s="51" t="s">
        <v>39</v>
      </c>
      <c r="G213" s="55" t="s">
        <v>289</v>
      </c>
      <c r="H213" s="100">
        <v>0.72</v>
      </c>
      <c r="I213" s="47">
        <v>0.72</v>
      </c>
      <c r="J213" s="47">
        <v>0.73</v>
      </c>
      <c r="K213" s="14">
        <f>AVERAGE(H213:J213)</f>
        <v>0.72333333333333327</v>
      </c>
    </row>
    <row r="214" spans="1:11" s="7" customFormat="1" ht="37.5" customHeight="1" x14ac:dyDescent="0.2">
      <c r="A214" s="12"/>
      <c r="B214" s="13">
        <v>185</v>
      </c>
      <c r="C214" s="66" t="s">
        <v>309</v>
      </c>
      <c r="D214" s="51" t="s">
        <v>3</v>
      </c>
      <c r="E214" s="51" t="s">
        <v>49</v>
      </c>
      <c r="F214" s="51" t="s">
        <v>39</v>
      </c>
      <c r="G214" s="55" t="s">
        <v>290</v>
      </c>
      <c r="H214" s="100">
        <v>0.69</v>
      </c>
      <c r="I214" s="47">
        <v>0.55000000000000004</v>
      </c>
      <c r="J214" s="47">
        <v>0.68</v>
      </c>
      <c r="K214" s="14">
        <f>AVERAGE(H214:J214)</f>
        <v>0.64</v>
      </c>
    </row>
    <row r="215" spans="1:11" s="7" customFormat="1" ht="37.5" customHeight="1" x14ac:dyDescent="0.2">
      <c r="A215" s="12"/>
      <c r="B215" s="13">
        <v>186</v>
      </c>
      <c r="C215" s="66" t="s">
        <v>310</v>
      </c>
      <c r="D215" s="51" t="s">
        <v>35</v>
      </c>
      <c r="E215" s="51" t="s">
        <v>49</v>
      </c>
      <c r="F215" s="51" t="s">
        <v>39</v>
      </c>
      <c r="G215" s="55" t="s">
        <v>290</v>
      </c>
      <c r="H215" s="100"/>
      <c r="I215" s="47"/>
      <c r="J215" s="47">
        <v>0.55000000000000004</v>
      </c>
      <c r="K215" s="14">
        <f>AVERAGE(H215:J215)</f>
        <v>0.55000000000000004</v>
      </c>
    </row>
    <row r="216" spans="1:11" s="7" customFormat="1" ht="37.5" customHeight="1" x14ac:dyDescent="0.2">
      <c r="A216" s="12"/>
      <c r="B216" s="13">
        <v>187</v>
      </c>
      <c r="C216" s="64" t="s">
        <v>307</v>
      </c>
      <c r="D216" s="51" t="s">
        <v>0</v>
      </c>
      <c r="E216" s="51" t="s">
        <v>49</v>
      </c>
      <c r="F216" s="51" t="s">
        <v>39</v>
      </c>
      <c r="G216" s="55" t="s">
        <v>291</v>
      </c>
      <c r="H216" s="100">
        <v>0.63</v>
      </c>
      <c r="I216" s="47">
        <v>0.7</v>
      </c>
      <c r="J216" s="47">
        <v>0.68</v>
      </c>
      <c r="K216" s="14">
        <f>AVERAGE(H216:J216)</f>
        <v>0.67</v>
      </c>
    </row>
    <row r="217" spans="1:11" s="7" customFormat="1" ht="37.5" customHeight="1" x14ac:dyDescent="0.2">
      <c r="A217" s="12"/>
      <c r="B217" s="13">
        <v>188</v>
      </c>
      <c r="C217" s="65" t="s">
        <v>305</v>
      </c>
      <c r="D217" s="51" t="s">
        <v>16</v>
      </c>
      <c r="E217" s="51" t="s">
        <v>49</v>
      </c>
      <c r="F217" s="51" t="s">
        <v>270</v>
      </c>
      <c r="G217" s="55" t="s">
        <v>292</v>
      </c>
      <c r="H217" s="100">
        <v>0.42</v>
      </c>
      <c r="I217" s="47">
        <v>0.45</v>
      </c>
      <c r="J217" s="47">
        <v>0.43</v>
      </c>
      <c r="K217" s="14">
        <f>AVERAGE(H217:J217)</f>
        <v>0.43333333333333335</v>
      </c>
    </row>
    <row r="218" spans="1:11" s="7" customFormat="1" ht="37.5" customHeight="1" x14ac:dyDescent="0.2">
      <c r="A218" s="12"/>
      <c r="B218" s="13">
        <v>189</v>
      </c>
      <c r="C218" s="65" t="s">
        <v>305</v>
      </c>
      <c r="D218" s="51" t="s">
        <v>16</v>
      </c>
      <c r="E218" s="51" t="s">
        <v>49</v>
      </c>
      <c r="F218" s="51" t="s">
        <v>270</v>
      </c>
      <c r="G218" s="55" t="s">
        <v>293</v>
      </c>
      <c r="H218" s="100">
        <v>0.52</v>
      </c>
      <c r="I218" s="47">
        <v>0.48</v>
      </c>
      <c r="J218" s="47">
        <v>0.45</v>
      </c>
      <c r="K218" s="14">
        <f>AVERAGE(H218:J218)</f>
        <v>0.48333333333333334</v>
      </c>
    </row>
    <row r="219" spans="1:11" s="7" customFormat="1" ht="37.5" customHeight="1" x14ac:dyDescent="0.2">
      <c r="A219" s="12"/>
      <c r="B219" s="13">
        <v>190</v>
      </c>
      <c r="C219" s="63" t="s">
        <v>306</v>
      </c>
      <c r="D219" s="51" t="s">
        <v>2</v>
      </c>
      <c r="E219" s="51" t="s">
        <v>49</v>
      </c>
      <c r="F219" s="51" t="s">
        <v>270</v>
      </c>
      <c r="G219" s="55" t="s">
        <v>294</v>
      </c>
      <c r="H219" s="100">
        <f>(24+13+17)/100</f>
        <v>0.54</v>
      </c>
      <c r="I219" s="47">
        <v>0.56999999999999995</v>
      </c>
      <c r="J219" s="47">
        <v>0.56999999999999995</v>
      </c>
      <c r="K219" s="14">
        <f>AVERAGE(H219:J219)</f>
        <v>0.55999999999999994</v>
      </c>
    </row>
    <row r="220" spans="1:11" s="7" customFormat="1" ht="37.5" customHeight="1" x14ac:dyDescent="0.2">
      <c r="A220" s="12"/>
      <c r="B220" s="13">
        <v>191</v>
      </c>
      <c r="C220" s="66" t="s">
        <v>309</v>
      </c>
      <c r="D220" s="51" t="s">
        <v>3</v>
      </c>
      <c r="E220" s="51" t="s">
        <v>49</v>
      </c>
      <c r="F220" s="51" t="s">
        <v>270</v>
      </c>
      <c r="G220" s="55" t="s">
        <v>295</v>
      </c>
      <c r="H220" s="100">
        <v>0.41</v>
      </c>
      <c r="I220" s="47">
        <v>0.36</v>
      </c>
      <c r="J220" s="47">
        <v>0.32</v>
      </c>
      <c r="K220" s="14">
        <f>AVERAGE(H220:J220)</f>
        <v>0.36333333333333334</v>
      </c>
    </row>
    <row r="221" spans="1:11" s="7" customFormat="1" ht="37.5" customHeight="1" x14ac:dyDescent="0.2">
      <c r="A221" s="12"/>
      <c r="B221" s="13">
        <v>192</v>
      </c>
      <c r="C221" s="66" t="s">
        <v>310</v>
      </c>
      <c r="D221" s="51" t="s">
        <v>35</v>
      </c>
      <c r="E221" s="51" t="s">
        <v>49</v>
      </c>
      <c r="F221" s="51" t="s">
        <v>270</v>
      </c>
      <c r="G221" s="55" t="s">
        <v>295</v>
      </c>
      <c r="H221" s="100"/>
      <c r="I221" s="47"/>
      <c r="J221" s="47">
        <v>0.39</v>
      </c>
      <c r="K221" s="14">
        <f>AVERAGE(H221:J221)</f>
        <v>0.39</v>
      </c>
    </row>
    <row r="222" spans="1:11" s="7" customFormat="1" ht="37.5" customHeight="1" x14ac:dyDescent="0.2">
      <c r="A222" s="12"/>
      <c r="B222" s="13">
        <v>193</v>
      </c>
      <c r="C222" s="64" t="s">
        <v>307</v>
      </c>
      <c r="D222" s="51" t="s">
        <v>0</v>
      </c>
      <c r="E222" s="51" t="s">
        <v>49</v>
      </c>
      <c r="F222" s="51" t="s">
        <v>270</v>
      </c>
      <c r="G222" s="55" t="s">
        <v>296</v>
      </c>
      <c r="H222" s="100">
        <v>0.4</v>
      </c>
      <c r="I222" s="47">
        <v>0.7</v>
      </c>
      <c r="J222" s="47">
        <v>0.48</v>
      </c>
      <c r="K222" s="14">
        <f>AVERAGE(H222:J222)</f>
        <v>0.52666666666666673</v>
      </c>
    </row>
    <row r="223" spans="1:11" s="7" customFormat="1" ht="37.5" customHeight="1" x14ac:dyDescent="0.2">
      <c r="A223" s="12"/>
      <c r="B223" s="13">
        <v>194</v>
      </c>
      <c r="C223" s="65" t="s">
        <v>305</v>
      </c>
      <c r="D223" s="51" t="s">
        <v>16</v>
      </c>
      <c r="E223" s="51" t="s">
        <v>49</v>
      </c>
      <c r="F223" s="51" t="s">
        <v>271</v>
      </c>
      <c r="G223" s="55" t="s">
        <v>297</v>
      </c>
      <c r="H223" s="100">
        <v>0.36</v>
      </c>
      <c r="I223" s="47">
        <v>0.25</v>
      </c>
      <c r="J223" s="47">
        <v>0.27</v>
      </c>
      <c r="K223" s="14">
        <f>AVERAGE(H223:J223)</f>
        <v>0.29333333333333333</v>
      </c>
    </row>
    <row r="224" spans="1:11" s="7" customFormat="1" ht="37.5" customHeight="1" x14ac:dyDescent="0.2">
      <c r="A224" s="12"/>
      <c r="B224" s="13">
        <v>195</v>
      </c>
      <c r="C224" s="65" t="s">
        <v>305</v>
      </c>
      <c r="D224" s="51" t="s">
        <v>16</v>
      </c>
      <c r="E224" s="51" t="s">
        <v>49</v>
      </c>
      <c r="F224" s="51" t="s">
        <v>271</v>
      </c>
      <c r="G224" s="55" t="s">
        <v>298</v>
      </c>
      <c r="H224" s="100">
        <v>0.36</v>
      </c>
      <c r="I224" s="47">
        <v>0.28999999999999998</v>
      </c>
      <c r="J224" s="47">
        <v>0.37</v>
      </c>
      <c r="K224" s="14">
        <f>AVERAGE(H224:J224)</f>
        <v>0.34</v>
      </c>
    </row>
    <row r="225" spans="1:11" s="7" customFormat="1" ht="37.5" customHeight="1" x14ac:dyDescent="0.2">
      <c r="A225" s="12"/>
      <c r="B225" s="13">
        <v>196</v>
      </c>
      <c r="C225" s="63" t="s">
        <v>306</v>
      </c>
      <c r="D225" s="51" t="s">
        <v>2</v>
      </c>
      <c r="E225" s="51" t="s">
        <v>49</v>
      </c>
      <c r="F225" s="51" t="s">
        <v>271</v>
      </c>
      <c r="G225" s="55" t="s">
        <v>299</v>
      </c>
      <c r="H225" s="100">
        <f>(14+11+16)/100</f>
        <v>0.41</v>
      </c>
      <c r="I225" s="47">
        <v>0.4</v>
      </c>
      <c r="J225" s="47">
        <v>0.44</v>
      </c>
      <c r="K225" s="14">
        <f>AVERAGE(H225:J225)</f>
        <v>0.41666666666666669</v>
      </c>
    </row>
    <row r="226" spans="1:11" s="7" customFormat="1" ht="37.5" customHeight="1" x14ac:dyDescent="0.2">
      <c r="A226" s="12"/>
      <c r="B226" s="13">
        <v>197</v>
      </c>
      <c r="C226" s="66" t="s">
        <v>309</v>
      </c>
      <c r="D226" s="51" t="s">
        <v>3</v>
      </c>
      <c r="E226" s="51" t="s">
        <v>49</v>
      </c>
      <c r="F226" s="51" t="s">
        <v>271</v>
      </c>
      <c r="G226" s="55" t="s">
        <v>300</v>
      </c>
      <c r="H226" s="100">
        <v>0.44</v>
      </c>
      <c r="I226" s="47">
        <v>0.36</v>
      </c>
      <c r="J226" s="47">
        <v>0.45</v>
      </c>
      <c r="K226" s="14">
        <f>AVERAGE(H226:J226)</f>
        <v>0.41666666666666669</v>
      </c>
    </row>
    <row r="227" spans="1:11" s="7" customFormat="1" ht="37.5" customHeight="1" x14ac:dyDescent="0.2">
      <c r="A227" s="12"/>
      <c r="B227" s="13">
        <v>198</v>
      </c>
      <c r="C227" s="66" t="s">
        <v>310</v>
      </c>
      <c r="D227" s="51" t="s">
        <v>35</v>
      </c>
      <c r="E227" s="51" t="s">
        <v>49</v>
      </c>
      <c r="F227" s="51" t="s">
        <v>271</v>
      </c>
      <c r="G227" s="55" t="s">
        <v>300</v>
      </c>
      <c r="H227" s="100"/>
      <c r="I227" s="47"/>
      <c r="J227" s="47">
        <v>0.32</v>
      </c>
      <c r="K227" s="14">
        <f>AVERAGE(H227:J227)</f>
        <v>0.32</v>
      </c>
    </row>
    <row r="228" spans="1:11" s="7" customFormat="1" ht="37.5" customHeight="1" x14ac:dyDescent="0.2">
      <c r="A228" s="12"/>
      <c r="B228" s="13">
        <v>199</v>
      </c>
      <c r="C228" s="77" t="s">
        <v>307</v>
      </c>
      <c r="D228" s="51" t="s">
        <v>0</v>
      </c>
      <c r="E228" s="51" t="s">
        <v>49</v>
      </c>
      <c r="F228" s="51" t="s">
        <v>271</v>
      </c>
      <c r="G228" s="55" t="s">
        <v>301</v>
      </c>
      <c r="H228" s="100">
        <v>0.46</v>
      </c>
      <c r="I228" s="47">
        <v>0.7</v>
      </c>
      <c r="J228" s="47">
        <v>0.5</v>
      </c>
      <c r="K228" s="14">
        <f>AVERAGE(H228:J228)</f>
        <v>0.55333333333333334</v>
      </c>
    </row>
    <row r="229" spans="1:11" s="123" customFormat="1" x14ac:dyDescent="0.2">
      <c r="B229" s="124"/>
      <c r="C229" s="122"/>
      <c r="E229" s="125"/>
      <c r="G229" s="125"/>
      <c r="H229" s="122"/>
      <c r="I229" s="122"/>
      <c r="J229" s="122"/>
      <c r="K229" s="126"/>
    </row>
    <row r="230" spans="1:11" s="123" customFormat="1" x14ac:dyDescent="0.2">
      <c r="B230" s="124"/>
      <c r="C230" s="122"/>
      <c r="E230" s="125"/>
      <c r="G230" s="125"/>
      <c r="H230" s="122"/>
      <c r="I230" s="122"/>
      <c r="J230" s="122"/>
      <c r="K230" s="126"/>
    </row>
    <row r="231" spans="1:11" x14ac:dyDescent="0.2">
      <c r="A231"/>
      <c r="B231" s="96"/>
      <c r="C231" s="53"/>
      <c r="D231"/>
      <c r="E231" s="32"/>
      <c r="F231"/>
      <c r="G231" s="32"/>
    </row>
    <row r="232" spans="1:11" x14ac:dyDescent="0.2">
      <c r="A232"/>
      <c r="B232" s="96"/>
      <c r="C232" s="53"/>
      <c r="D232"/>
      <c r="E232" s="32"/>
      <c r="F232"/>
      <c r="G232" s="32"/>
    </row>
    <row r="233" spans="1:11" x14ac:dyDescent="0.2">
      <c r="A233"/>
      <c r="B233" s="96"/>
      <c r="C233" s="53"/>
      <c r="D233"/>
      <c r="E233" s="32"/>
      <c r="F233"/>
      <c r="G233" s="32"/>
    </row>
    <row r="234" spans="1:11" x14ac:dyDescent="0.2">
      <c r="A234"/>
      <c r="B234" s="96"/>
      <c r="C234" s="53"/>
      <c r="D234"/>
      <c r="E234" s="32"/>
      <c r="F234"/>
      <c r="G234" s="32"/>
    </row>
    <row r="235" spans="1:11" x14ac:dyDescent="0.2">
      <c r="A235"/>
      <c r="B235" s="96"/>
      <c r="C235" s="53"/>
      <c r="D235"/>
      <c r="E235" s="32"/>
      <c r="F235"/>
      <c r="G235" s="32"/>
    </row>
    <row r="236" spans="1:11" x14ac:dyDescent="0.2">
      <c r="A236"/>
      <c r="B236" s="96"/>
      <c r="C236" s="53"/>
      <c r="D236"/>
      <c r="E236" s="32"/>
      <c r="F236"/>
      <c r="G236" s="32"/>
    </row>
    <row r="237" spans="1:11" x14ac:dyDescent="0.2">
      <c r="A237"/>
      <c r="B237" s="96"/>
      <c r="C237" s="53"/>
      <c r="D237"/>
      <c r="E237" s="32"/>
      <c r="F237"/>
      <c r="G237" s="32"/>
    </row>
    <row r="238" spans="1:11" x14ac:dyDescent="0.2">
      <c r="A238"/>
      <c r="B238" s="96"/>
      <c r="C238" s="53"/>
      <c r="D238"/>
      <c r="E238" s="32"/>
      <c r="F238"/>
      <c r="G238" s="32"/>
    </row>
    <row r="239" spans="1:11" x14ac:dyDescent="0.2">
      <c r="A239"/>
      <c r="B239" s="96"/>
      <c r="C239" s="53"/>
      <c r="D239"/>
      <c r="E239" s="32"/>
      <c r="F239"/>
      <c r="G239" s="32"/>
    </row>
  </sheetData>
  <sheetProtection autoFilter="0"/>
  <mergeCells count="5">
    <mergeCell ref="C8:F8"/>
    <mergeCell ref="B2:F2"/>
    <mergeCell ref="C5:F5"/>
    <mergeCell ref="C6:F6"/>
    <mergeCell ref="C7:F7"/>
  </mergeCells>
  <phoneticPr fontId="3" type="noConversion"/>
  <hyperlinks>
    <hyperlink ref="F4" location="'Über das Wirkungsmonitoring'!A1" display="Link Einführung" xr:uid="{A68B7107-B391-4846-831A-3A93EE69861E}"/>
  </hyperlinks>
  <pageMargins left="0.59055118110236227" right="0.59055118110236227" top="0.49212598425196852" bottom="0.49212598425196852" header="0.31496062992125984" footer="0.19685039370078741"/>
  <pageSetup paperSize="9" scale="71" fitToHeight="0" orientation="landscape" r:id="rId1"/>
  <headerFooter>
    <oddFooter>&amp;C&amp;9&amp;K01+034- &amp;P -</oddFooter>
  </headerFooter>
  <ignoredErrors>
    <ignoredError sqref="K74:K89 K132:K133 K148:K155 K189:K196 K221 K227 K215 K209 K203 K197 K187 K156 K131 K125 K119 K90 K73 K68 K61 K59 K56 K53 K48 K45 K36 K31 K33:K35 K37:K44 K46:K47 K49:K52 K54:K55 K57:K58 K60 K62:K67 K69:K72 K91:K92 K93:K94 K96 K116:K118 K120:K124 K126:K130 K157:K162 K198:K202 K204:K208 K210:K214 K216:K220 K228 K222:K226 K135:K144 K13:K30 K109 K98 K112 K105:K107 K164:K186"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5DFCC-F5C6-4688-A899-21D2E669EE15}">
  <sheetPr>
    <pageSetUpPr fitToPage="1"/>
  </sheetPr>
  <dimension ref="A1:H12"/>
  <sheetViews>
    <sheetView topLeftCell="A5" workbookViewId="0">
      <selection activeCell="H4" sqref="H4"/>
    </sheetView>
  </sheetViews>
  <sheetFormatPr baseColWidth="10" defaultRowHeight="14.25" x14ac:dyDescent="0.2"/>
  <cols>
    <col min="1" max="2" width="11" customWidth="1"/>
    <col min="3" max="3" width="53.5" customWidth="1"/>
    <col min="4" max="4" width="3.5" customWidth="1"/>
    <col min="5" max="5" width="52.25" customWidth="1"/>
    <col min="6" max="6" width="28" customWidth="1"/>
    <col min="7" max="7" width="4.75" customWidth="1"/>
  </cols>
  <sheetData>
    <row r="1" spans="1:8" ht="49.5" customHeight="1" x14ac:dyDescent="0.2">
      <c r="A1" s="121" t="s">
        <v>31</v>
      </c>
      <c r="B1" s="121"/>
      <c r="C1" s="121"/>
      <c r="D1" s="121"/>
      <c r="E1" s="121"/>
      <c r="F1" s="121"/>
    </row>
    <row r="2" spans="1:8" ht="28.9" customHeight="1" x14ac:dyDescent="0.2">
      <c r="A2" s="128"/>
      <c r="B2" s="128"/>
      <c r="C2" s="128"/>
      <c r="D2" s="129"/>
      <c r="E2" s="128"/>
      <c r="F2" s="128"/>
    </row>
    <row r="3" spans="1:8" ht="38.25" customHeight="1" x14ac:dyDescent="0.2">
      <c r="A3" s="128" t="s">
        <v>19</v>
      </c>
      <c r="B3" s="128"/>
      <c r="C3" s="128"/>
      <c r="D3" s="129"/>
      <c r="E3" s="130" t="s">
        <v>33</v>
      </c>
      <c r="F3" s="130"/>
      <c r="G3" s="1"/>
    </row>
    <row r="4" spans="1:8" ht="69.75" customHeight="1" x14ac:dyDescent="0.2">
      <c r="A4" s="128"/>
      <c r="B4" s="128"/>
      <c r="C4" s="128"/>
      <c r="D4" s="129"/>
      <c r="E4" s="131"/>
      <c r="F4" s="131"/>
    </row>
    <row r="5" spans="1:8" ht="171.75" customHeight="1" x14ac:dyDescent="0.2">
      <c r="A5" s="128" t="s">
        <v>32</v>
      </c>
      <c r="B5" s="128"/>
      <c r="C5" s="128"/>
      <c r="D5" s="129"/>
      <c r="E5" s="132"/>
      <c r="F5" s="131"/>
    </row>
    <row r="6" spans="1:8" ht="126" customHeight="1" x14ac:dyDescent="0.25">
      <c r="A6" s="128" t="s">
        <v>29</v>
      </c>
      <c r="B6" s="128"/>
      <c r="C6" s="128"/>
      <c r="D6" s="129"/>
      <c r="E6" s="128"/>
      <c r="F6" s="128"/>
      <c r="G6" s="120"/>
      <c r="H6" s="120"/>
    </row>
    <row r="7" spans="1:8" ht="40.5" customHeight="1" x14ac:dyDescent="0.2">
      <c r="A7" s="128"/>
      <c r="B7" s="128"/>
      <c r="C7" s="128"/>
      <c r="D7" s="129"/>
      <c r="E7" s="133" t="s">
        <v>21</v>
      </c>
      <c r="F7" s="133" t="s">
        <v>9</v>
      </c>
    </row>
    <row r="8" spans="1:8" ht="40.5" customHeight="1" x14ac:dyDescent="0.2">
      <c r="A8" s="134" t="s">
        <v>22</v>
      </c>
      <c r="B8" s="134"/>
      <c r="C8" s="134"/>
      <c r="D8" s="129"/>
      <c r="E8" s="3" t="s">
        <v>10</v>
      </c>
      <c r="F8" s="3" t="s">
        <v>4</v>
      </c>
    </row>
    <row r="9" spans="1:8" ht="40.5" customHeight="1" x14ac:dyDescent="0.2">
      <c r="A9" s="135" t="s">
        <v>24</v>
      </c>
      <c r="B9" s="135"/>
      <c r="C9" s="135"/>
      <c r="D9" s="136"/>
      <c r="E9" s="4" t="s">
        <v>11</v>
      </c>
      <c r="F9" s="4" t="s">
        <v>5</v>
      </c>
    </row>
    <row r="10" spans="1:8" ht="40.5" customHeight="1" x14ac:dyDescent="0.2">
      <c r="A10" s="137" t="s">
        <v>25</v>
      </c>
      <c r="B10" s="137"/>
      <c r="C10" s="137"/>
      <c r="D10" s="138"/>
      <c r="E10" s="4" t="s">
        <v>12</v>
      </c>
      <c r="F10" s="4" t="s">
        <v>6</v>
      </c>
    </row>
    <row r="11" spans="1:8" ht="40.5" customHeight="1" x14ac:dyDescent="0.2">
      <c r="A11" s="135"/>
      <c r="B11" s="135"/>
      <c r="C11" s="135"/>
      <c r="D11" s="139"/>
      <c r="E11" s="4" t="s">
        <v>13</v>
      </c>
      <c r="F11" s="4" t="s">
        <v>7</v>
      </c>
    </row>
    <row r="12" spans="1:8" ht="40.5" customHeight="1" thickBot="1" x14ac:dyDescent="0.25">
      <c r="A12" s="137"/>
      <c r="B12" s="137"/>
      <c r="C12" s="137"/>
      <c r="D12" s="140"/>
      <c r="E12" s="5" t="s">
        <v>14</v>
      </c>
      <c r="F12" s="5" t="s">
        <v>8</v>
      </c>
    </row>
  </sheetData>
  <mergeCells count="14">
    <mergeCell ref="E3:F3"/>
    <mergeCell ref="G6:H6"/>
    <mergeCell ref="A1:F1"/>
    <mergeCell ref="E6:F6"/>
    <mergeCell ref="E2:F2"/>
    <mergeCell ref="A5:C5"/>
    <mergeCell ref="A9:C9"/>
    <mergeCell ref="A12:C12"/>
    <mergeCell ref="A2:C2"/>
    <mergeCell ref="A10:C10"/>
    <mergeCell ref="A11:C11"/>
    <mergeCell ref="A3:C4"/>
    <mergeCell ref="A8:C8"/>
    <mergeCell ref="A6:C7"/>
  </mergeCells>
  <hyperlinks>
    <hyperlink ref="A10:C10" r:id="rId1" display="adrian.berwert@innosuisse.ch" xr:uid="{DBAE4586-EAE7-4838-AC13-7074F40258F2}"/>
    <hyperlink ref="A8:C8" location="Wirkungindikatoren!A1" display="&gt; Zur tabellarischen Zusammenstellung der Wirkungsindikatoren" xr:uid="{1CBE97D6-597D-44C9-B033-70C86EA3CDD2}"/>
  </hyperlinks>
  <pageMargins left="0.70866141732283472" right="0.70866141732283472" top="0.78740157480314965" bottom="0.78740157480314965" header="0.31496062992125984" footer="0.31496062992125984"/>
  <pageSetup paperSize="9" scale="67" orientation="landscape"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02C8EEEFD5FB2248ABAC76EAB6229383" ma:contentTypeVersion="5" ma:contentTypeDescription="Ein neues Dokument erstellen." ma:contentTypeScope="" ma:versionID="535f521b01001fa301631841e46507d3">
  <xsd:schema xmlns:xsd="http://www.w3.org/2001/XMLSchema" xmlns:xs="http://www.w3.org/2001/XMLSchema" xmlns:p="http://schemas.microsoft.com/office/2006/metadata/properties" xmlns:ns2="d08a3446-52a8-4192-ab69-51919c41affd" targetNamespace="http://schemas.microsoft.com/office/2006/metadata/properties" ma:root="true" ma:fieldsID="b138cbc5ef3a261f33007c495d2a57a3" ns2:_="">
    <xsd:import namespace="d08a3446-52a8-4192-ab69-51919c41aff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8a3446-52a8-4192-ab69-51919c41af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  s t a n d a l o n e = " n o " ? > < D a t a M a s h u p   x m l n s = " h t t p : / / s c h e m a s . m i c r o s o f t . c o m / D a t a M a s h u p " > A A A A A C A I 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c n p / 0 q 0 A A A D 3 A A A A E g A A A E N v b m Z p Z y 9 Q Y W N r Y W d l L n h t b H q / e 7 + N f U V u j k J Z a l F x Z n 6 e r Z K h n o G S Q n F J Y l 5 K Y k 5 + X q q t U l 6 + k r 0 d L 5 d N Q G J y d m J 6 q g J Q d V 6 x V U V x i q 1 S R k l J g Z W + f n l 5 u V 6 5 s V 5 + U b q + k Y G B o X 6 E r 0 9 w c k Z q b q I S X H E m Y c W 6 m X k g a 5 N T l e x s w i C u s T P S M z Q x 0 z M 0 t 9 A z s N G H C d r 4 Z u Y h F B g B H Q y S R R K 0 c S 7 N K S k t S r V L S d V 1 9 r D R h 3 F t 9 K F + s A M A A A D / / w M A U E s D B B Q A A g A I A A A A I Q C K U A a N L w M A A J w O A A A T A A A A R m 9 y b X V s Y X M v U 2 V j d G l v b j E u b e x W X W 4 a M R B + j 5 Q 7 W F u p A m m D w j b t S 5 Q H R F K U K k r a Q B W 1 C C G z D G D F a 6 9 s L 0 2 K u E c P 0 D P 0 A r l Y x 7 u B / U + U N q r 6 E B 5 A z N g z 3 3 w z 8 + 1 q 8 A 2 T g v S T 3 / b h z o 5 e U A V T M q A T 4 B w 8 c k Q 4 m N 0 d g p 9 P k T W h 5 e T G B 9 7 q R k q B M F d S X U + k v G 4 0 V 8 N z G s C R 4 0 t h l O S c i f k Y m J h R f w H K G a 2 H X X T g j Z G b x H v l 9 O D u p 5 i C M q D I 4 D Z 0 M D Y m 5 t A a K C r 0 T K q g K 3 k U C P S B b i T 5 3 d X K s W d d Y t B K D N y Y t U t W z v u 7 X w p D U T G H i T Q l t 7 f v t T d G E Q U T U B u z V 2 1 + U 2 0 + q D D f / S C Y m X y g C w X E J t q r u Z 9 U U M J W v O / t 1 S Q 6 Z r M Z I O n f C 7 5 1 c 0 v p i T B 4 B H k m / Z B y p D s l 9 R I C u Y S E U d 0 o s + 9 u W a q v K C 2 h H n U G Z h 5 Y y J b S M J u w D O 6 z i L 0 X B m c l h V i u x t K Q t L / Y c W T I 6 R i j 2 C S y 7 X e u M J H T r J u 1 9 i P D V g f Y j l 8 m y 6 k w 7 w 5 a 9 g o 2 Y X e H i d p 0 6 W 7 N I j H V Y x q G C t s x / Z M N u 9 / O t 8 + 6 V K d C G x U F G K s 0 o I M F B N Q w v 6 O A l p x f g K o 8 E 9 Z 6 M d H j J e U R V I y x P Z Q L k x m T n o r C M K H 8 K z C e H Z G e k l F Y N b e k A L 6 I N 0 l o U + d x A S o T O W P a t D p L n K M 5 N I Z b 9 6 i 5 x c 2 5 T V + x a z 2 Y M R y K K q x 9 4 K i p l / J b v G i l m u 5 z N 4 Y W 2 Q h v O f F Q k M 1 Q O M 1 N l h 4 o 9 I C p 6 2 K y y E U c b l W l 5 3 E B r U u J A R t j l 7 S b t S r y s T j 4 a W W x q 7 G B 5 S b 8 H e M X E 3 5 q H 2 Z b Y L k s 9 S Q L L 4 7 R j 4 I U w D l E x C 6 2 V F M B 1 W I m 7 f K n J J Q h u 6 W x S O Y O N 3 v O B I D C B 5 T 9 e 8 Z m Q L T P Q P i g E z + o + S 1 5 T U A s m Z J i c / + 0 O 7 A / f e k z y r c 3 8 N w k 0 h h Q a x J Q g W M U n 8 / L Q V 0 9 q S p g 6 z n z q X 0 O v 4 j D i z j k x C E 7 G / 9 W I / Z f N O I / 0 o j 7 1 W 5 7 f 6 E L b e 9 Z h Y H V C 4 N 1 l Y x 5 X o v L X 6 S 5 6 K 9 h v X g s a U L R + l B P 5 o F 5 8 J 3 6 6 a + u V U K U I y v h 5 5 G 3 1 r 5 U p l r w r O f B t 9 R c s g u 7 C K 2 O 9 k F M k f q Y j 0 z a o n v 9 F G k p Y b T Z 4 z p q R M U r i U q 6 B p u E h 7 8 B A A D / / w M A U E s B A i 0 A F A A G A A g A A A A h A C r d q k D S A A A A N w E A A B M A A A A A A A A A A A A A A A A A A A A A A F t D b 2 5 0 Z W 5 0 X 1 R 5 c G V z X S 5 4 b W x Q S w E C L Q A U A A I A C A A A A C E A c n p / 0 q 0 A A A D 3 A A A A E g A A A A A A A A A A A A A A A A A L A w A A Q 2 9 u Z m l n L 1 B h Y 2 t h Z 2 U u e G 1 s U E s B A i 0 A F A A C A A g A A A A h A I p Q B o 0 v A w A A n A 4 A A B M A A A A A A A A A A A A A A A A A 6 A M A A E Z v c m 1 1 b G F z L 1 N l Y 3 R p b 2 4 x L m 1 Q S w U G A A A A A A M A A w D C A A A A S A c 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o U y A A A A A A A A Y z I 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U Y W J l b G x l M j w v S X R l b V B h d G g + P C 9 J d G V t T G 9 j Y X R p b 2 4 + P F N 0 Y W J s Z U V u d H J p Z X M + P E V u d H J 5 I F R 5 c G U 9 I k F k Z G V k V G 9 E Y X R h T W 9 k Z W w i I F Z h b H V l P S J s M C I v P j x F b n R y e S B U e X B l P S J C d W Z m Z X J O Z X h 0 U m V m c m V z a C I g V m F s d W U 9 I m w x I i 8 + P E V u d H J 5 I F R 5 c G U 9 I k Z p b G x D b 3 V u d C I g V m F s d W U 9 I m w 0 N i I v P j x F b n R y e S B U e X B l P S J G a W x s R W 5 h Y m x l Z C I g V m F s d W U 9 I m w w I i 8 + P E V u d H J 5 I F R 5 c G U 9 I k Z p b G x F c n J v c k N v Z G U i I F Z h b H V l P S J z V W 5 r b m 9 3 b i I v P j x F b n R y e S B U e X B l P S J G a W x s R X J y b 3 J D b 3 V u d C I g V m F s d W U 9 I m w w I i 8 + P E V u d H J 5 I F R 5 c G U 9 I k Z p b G x M Y X N 0 V X B k Y X R l Z C I g V m F s d W U 9 I m Q y M D I 1 L T E x L T A 2 V D E z O j Q 2 O j E w L j k 4 O D k 5 N j J a I i 8 + P E V u d H J 5 I F R 5 c G U 9 I k Z p b G x D b 2 x 1 b W 5 U e X B l c y I g V m F s d W U 9 I n N C Z 1 l E Q l E 9 P S I v P j x F b n R y e S B U e X B l P S J G a W x s Q 2 9 s d W 1 u T m F t Z X M i I F Z h b H V l P S J z W y Z x d W 9 0 O 1 R 5 c C Z x d W 9 0 O y w m c X V v d D t G w 7 Z y Z G V y Y W 5 n Z W J v d C Z x d W 9 0 O y w m c X V v d D t B d H R y a W J 1 d C Z x d W 9 0 O y w m c X V v d D t X Z X J 0 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h N G E 2 N D Q x O S 0 3 O W R k L T Q 0 O D A t Y j N h Y y 0 4 Y T g z N G F i M D E 3 Z j E i L z 4 8 R W 5 0 c n k g V H l w Z T 0 i U m V s Y X R p b 2 5 z a G l w S W 5 m b 0 N v b n R h a W 5 l c i I g V m F s d W U 9 I n N 7 J n F 1 b 3 Q 7 Y 2 9 s d W 1 u Q 2 9 1 b n Q m c X V v d D s 6 N C w m c X V v d D t r Z X l D b 2 x 1 b W 5 O Y W 1 l c y Z x d W 9 0 O z p b X S w m c X V v d D t x d W V y e V J l b G F 0 a W 9 u c 2 h p c H M m c X V v d D s 6 W 1 0 s J n F 1 b 3 Q 7 Y 2 9 s d W 1 u S W R l b n R p d G l l c y Z x d W 9 0 O z p b J n F 1 b 3 Q 7 U 2 V j d G l v b j E v V G F i Z W x s Z T I v Q X V 0 b 1 J l b W 9 2 Z W R D b 2 x 1 b W 5 z M S 5 7 V H l w L D B 9 J n F 1 b 3 Q 7 L C Z x d W 9 0 O 1 N l Y 3 R p b 2 4 x L 1 R h Y m V s b G U y L 0 F 1 d G 9 S Z W 1 v d m V k Q 2 9 s d W 1 u c z E u e 0 b D t n J k Z X J h b m d l Y m 9 0 L D F 9 J n F 1 b 3 Q 7 L C Z x d W 9 0 O 1 N l Y 3 R p b 2 4 x L 1 R h Y m V s b G U y L 0 F 1 d G 9 S Z W 1 v d m V k Q 2 9 s d W 1 u c z E u e 0 F 0 d H J p Y n V 0 L D J 9 J n F 1 b 3 Q 7 L C Z x d W 9 0 O 1 N l Y 3 R p b 2 4 x L 1 R h Y m V s b G U y L 0 F 1 d G 9 S Z W 1 v d m V k Q 2 9 s d W 1 u c z E u e 1 d l c n Q s M 3 0 m c X V v d D t d L C Z x d W 9 0 O 0 N v b H V t b k N v d W 5 0 J n F 1 b 3 Q 7 O j Q s J n F 1 b 3 Q 7 S 2 V 5 Q 2 9 s d W 1 u T m F t Z X M m c X V v d D s 6 W 1 0 s J n F 1 b 3 Q 7 Q 2 9 s d W 1 u S W R l b n R p d G l l c y Z x d W 9 0 O z p b J n F 1 b 3 Q 7 U 2 V j d G l v b j E v V G F i Z W x s Z T I v Q X V 0 b 1 J l b W 9 2 Z W R D b 2 x 1 b W 5 z M S 5 7 V H l w L D B 9 J n F 1 b 3 Q 7 L C Z x d W 9 0 O 1 N l Y 3 R p b 2 4 x L 1 R h Y m V s b G U y L 0 F 1 d G 9 S Z W 1 v d m V k Q 2 9 s d W 1 u c z E u e 0 b D t n J k Z X J h b m d l Y m 9 0 L D F 9 J n F 1 b 3 Q 7 L C Z x d W 9 0 O 1 N l Y 3 R p b 2 4 x L 1 R h Y m V s b G U y L 0 F 1 d G 9 S Z W 1 v d m V k Q 2 9 s d W 1 u c z E u e 0 F 0 d H J p Y n V 0 L D J 9 J n F 1 b 3 Q 7 L C Z x d W 9 0 O 1 N l Y 3 R p b 2 4 x L 1 R h Y m V s b G U y L 0 F 1 d G 9 S Z W 1 v d m V k Q 2 9 s d W 1 u c z E u e 1 d l c n Q s M 3 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2 Z 1 b m R z X 2 F w c H J v d m V k 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S 0 x M S 0 w N l Q x N D o z M j o 1 M i 4 1 N j U x N T I 2 W i I v P j x F b n R y e S B U e X B l P S J G a W x s Q 2 9 s d W 1 u V H l w Z X M i I F Z h b H V l P S J z Q m d Z R k J R V U Z C U T 0 9 I i 8 + P E V u d H J 5 I F R 5 c G U 9 I k Z p b G x D b 2 x 1 b W 5 O Y W 1 l c y I g V m F s d W U 9 I n N b J n F 1 b 3 Q 7 S W 5 z d H J 1 b W V u d C Z x d W 9 0 O y w m c X V v d D t U e X B l J n F 1 b 3 Q 7 L C Z x d W 9 0 O 0 V u Z 2 l u Z W V y a W 5 n J n F 1 b 3 Q 7 L C Z x d W 9 0 O 0 x p Z m U g c 2 N p Z W 5 j Z X M m c X V v d D s s J n F 1 b 3 Q 7 R W 5 l c m d 5 I F x 1 M D A y N i B l b n Z p c m 9 u b W V u d C Z x d W 9 0 O y w m c X V v d D t J Q 1 Q m c X V v d D s s J n F 1 b 3 Q 7 U 2 9 j a W F s I H N j a W V u Y 2 V z I F x 1 M D A y N i B i d X N p b m V z c y B t Y W 5 h Z 2 V t Z W 5 0 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1 M D N h Y z Q 4 N C 0 w M D Y 2 L T R j Y m Y t O D U x M C 0 0 M D I z Y T R i M W U w Y W E i L z 4 8 R W 5 0 c n k g V H l w Z T 0 i U m V s Y X R p b 2 5 z a G l w S W 5 m b 0 N v b n R h a W 5 l c i I g V m F s d W U 9 I n N 7 J n F 1 b 3 Q 7 Y 2 9 s d W 1 u Q 2 9 1 b n Q m c X V v d D s 6 N y w m c X V v d D t r Z X l D b 2 x 1 b W 5 O Y W 1 l c y Z x d W 9 0 O z p b X S w m c X V v d D t x d W V y e V J l b G F 0 a W 9 u c 2 h p c H M m c X V v d D s 6 W 1 0 s J n F 1 b 3 Q 7 Y 2 9 s d W 1 u S W R l b n R p d G l l c y Z x d W 9 0 O z p b J n F 1 b 3 Q 7 U 2 V j d G l v b j E v Z n V u Z H N f Y X B w c m 9 2 Z W Q v Q X V 0 b 1 J l b W 9 2 Z W R D b 2 x 1 b W 5 z M S 5 7 S W 5 z d H J 1 b W V u d C w w f S Z x d W 9 0 O y w m c X V v d D t T Z W N 0 a W 9 u M S 9 m d W 5 k c 1 9 h c H B y b 3 Z l Z C 9 B d X R v U m V t b 3 Z l Z E N v b H V t b n M x L n t U e X B l L D F 9 J n F 1 b 3 Q 7 L C Z x d W 9 0 O 1 N l Y 3 R p b 2 4 x L 2 Z 1 b m R z X 2 F w c H J v d m V k L 0 F 1 d G 9 S Z W 1 v d m V k Q 2 9 s d W 1 u c z E u e 0 V u Z 2 l u Z W V y a W 5 n L D J 9 J n F 1 b 3 Q 7 L C Z x d W 9 0 O 1 N l Y 3 R p b 2 4 x L 2 Z 1 b m R z X 2 F w c H J v d m V k L 0 F 1 d G 9 S Z W 1 v d m V k Q 2 9 s d W 1 u c z E u e 0 x p Z m U g c 2 N p Z W 5 j Z X M s M 3 0 m c X V v d D s s J n F 1 b 3 Q 7 U 2 V j d G l v b j E v Z n V u Z H N f Y X B w c m 9 2 Z W Q v Q X V 0 b 1 J l b W 9 2 Z W R D b 2 x 1 b W 5 z M S 5 7 R W 5 l c m d 5 I F x 1 M D A y N i B l b n Z p c m 9 u b W V u d C w 0 f S Z x d W 9 0 O y w m c X V v d D t T Z W N 0 a W 9 u M S 9 m d W 5 k c 1 9 h c H B y b 3 Z l Z C 9 B d X R v U m V t b 3 Z l Z E N v b H V t b n M x L n t J Q 1 Q s N X 0 m c X V v d D s s J n F 1 b 3 Q 7 U 2 V j d G l v b j E v Z n V u Z H N f Y X B w c m 9 2 Z W Q v Q X V 0 b 1 J l b W 9 2 Z W R D b 2 x 1 b W 5 z M S 5 7 U 2 9 j a W F s I H N j a W V u Y 2 V z I F x 1 M D A y N i B i d X N p b m V z c y B t Y W 5 h Z 2 V t Z W 5 0 L D Z 9 J n F 1 b 3 Q 7 X S w m c X V v d D t D b 2 x 1 b W 5 D b 3 V u d C Z x d W 9 0 O z o 3 L C Z x d W 9 0 O 0 t l e U N v b H V t b k 5 h b W V z J n F 1 b 3 Q 7 O l t d L C Z x d W 9 0 O 0 N v b H V t b k l k Z W 5 0 a X R p Z X M m c X V v d D s 6 W y Z x d W 9 0 O 1 N l Y 3 R p b 2 4 x L 2 Z 1 b m R z X 2 F w c H J v d m V k L 0 F 1 d G 9 S Z W 1 v d m V k Q 2 9 s d W 1 u c z E u e 0 l u c 3 R y d W 1 l b n Q s M H 0 m c X V v d D s s J n F 1 b 3 Q 7 U 2 V j d G l v b j E v Z n V u Z H N f Y X B w c m 9 2 Z W Q v Q X V 0 b 1 J l b W 9 2 Z W R D b 2 x 1 b W 5 z M S 5 7 V H l w Z S w x f S Z x d W 9 0 O y w m c X V v d D t T Z W N 0 a W 9 u M S 9 m d W 5 k c 1 9 h c H B y b 3 Z l Z C 9 B d X R v U m V t b 3 Z l Z E N v b H V t b n M x L n t F b m d p b m V l c m l u Z y w y f S Z x d W 9 0 O y w m c X V v d D t T Z W N 0 a W 9 u M S 9 m d W 5 k c 1 9 h c H B y b 3 Z l Z C 9 B d X R v U m V t b 3 Z l Z E N v b H V t b n M x L n t M a W Z l I H N j a W V u Y 2 V z L D N 9 J n F 1 b 3 Q 7 L C Z x d W 9 0 O 1 N l Y 3 R p b 2 4 x L 2 Z 1 b m R z X 2 F w c H J v d m V k L 0 F 1 d G 9 S Z W 1 v d m V k Q 2 9 s d W 1 u c z E u e 0 V u Z X J n e S B c d T A w M j Y g Z W 5 2 a X J v b m 1 l b n Q s N H 0 m c X V v d D s s J n F 1 b 3 Q 7 U 2 V j d G l v b j E v Z n V u Z H N f Y X B w c m 9 2 Z W Q v Q X V 0 b 1 J l b W 9 2 Z W R D b 2 x 1 b W 5 z M S 5 7 S U N U L D V 9 J n F 1 b 3 Q 7 L C Z x d W 9 0 O 1 N l Y 3 R p b 2 4 x L 2 Z 1 b m R z X 2 F w c H J v d m V k L 0 F 1 d G 9 S Z W 1 v d m V k Q 2 9 s d W 1 u c z E u e 1 N v Y 2 l h b C B z Y 2 l l b m N l c y B c d T A w M j Y g Y n V z a W 5 l c 3 M g b W F u Y W d l b W V u d C w 2 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Y X B w b G l j Y X R p b 2 5 z X 2 F w c H J v d m V k 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S 0 x M S 0 w N l Q x N D o 0 M D o z N S 4 z N z A 4 M j A 5 W i I v P j x F b n R y e S B U e X B l P S J G a W x s Q 2 9 s d W 1 u V H l w Z X M i I F Z h b H V l P S J z Q m d Z R k J R V U Z C U T 0 9 I i 8 + P E V u d H J 5 I F R 5 c G U 9 I k Z p b G x D b 2 x 1 b W 5 O Y W 1 l c y I g V m F s d W U 9 I n N b J n F 1 b 3 Q 7 S W 5 z d H J 1 b W V u d C Z x d W 9 0 O y w m c X V v d D t U e X B l J n F 1 b 3 Q 7 L C Z x d W 9 0 O 0 V u Z 2 l u Z W V y a W 5 n J n F 1 b 3 Q 7 L C Z x d W 9 0 O 0 x p Z m U g c 2 N p Z W 5 j Z X M m c X V v d D s s J n F 1 b 3 Q 7 R W 5 l c m d 5 I F x 1 M D A y N i B l b n Z p c m 9 u b W V u d C Z x d W 9 0 O y w m c X V v d D t J Q 1 Q m c X V v d D s s J n F 1 b 3 Q 7 U 2 9 j a W F s I H N j a W V u Y 2 V z I F x 1 M D A y N i B i d X N p b m V z c y B t Y W 5 h Z 2 V t Z W 5 0 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4 N z F j M T Q 0 M C 1 m Y T U y L T R l M D A t O D I w M i 1 h M z Q 0 N z N l N T F j M W Y i L z 4 8 R W 5 0 c n k g V H l w Z T 0 i U m V s Y X R p b 2 5 z a G l w S W 5 m b 0 N v b n R h a W 5 l c i I g V m F s d W U 9 I n N 7 J n F 1 b 3 Q 7 Y 2 9 s d W 1 u Q 2 9 1 b n Q m c X V v d D s 6 N y w m c X V v d D t r Z X l D b 2 x 1 b W 5 O Y W 1 l c y Z x d W 9 0 O z p b X S w m c X V v d D t x d W V y e V J l b G F 0 a W 9 u c 2 h p c H M m c X V v d D s 6 W 1 0 s J n F 1 b 3 Q 7 Y 2 9 s d W 1 u S W R l b n R p d G l l c y Z x d W 9 0 O z p b J n F 1 b 3 Q 7 U 2 V j d G l v b j E v Y X B w b G l j Y X R p b 2 5 z X 2 F w c H J v d m V k L 0 F 1 d G 9 S Z W 1 v d m V k Q 2 9 s d W 1 u c z E u e 0 l u c 3 R y d W 1 l b n Q s M H 0 m c X V v d D s s J n F 1 b 3 Q 7 U 2 V j d G l v b j E v Y X B w b G l j Y X R p b 2 5 z X 2 F w c H J v d m V k L 0 F 1 d G 9 S Z W 1 v d m V k Q 2 9 s d W 1 u c z E u e 1 R 5 c G U s M X 0 m c X V v d D s s J n F 1 b 3 Q 7 U 2 V j d G l v b j E v Y X B w b G l j Y X R p b 2 5 z X 2 F w c H J v d m V k L 0 F 1 d G 9 S Z W 1 v d m V k Q 2 9 s d W 1 u c z E u e 0 V u Z 2 l u Z W V y a W 5 n L D J 9 J n F 1 b 3 Q 7 L C Z x d W 9 0 O 1 N l Y 3 R p b 2 4 x L 2 F w c G x p Y 2 F 0 a W 9 u c 1 9 h c H B y b 3 Z l Z C 9 B d X R v U m V t b 3 Z l Z E N v b H V t b n M x L n t M a W Z l I H N j a W V u Y 2 V z L D N 9 J n F 1 b 3 Q 7 L C Z x d W 9 0 O 1 N l Y 3 R p b 2 4 x L 2 F w c G x p Y 2 F 0 a W 9 u c 1 9 h c H B y b 3 Z l Z C 9 B d X R v U m V t b 3 Z l Z E N v b H V t b n M x L n t F b m V y Z 3 k g X H U w M D I 2 I G V u d m l y b 2 5 t Z W 5 0 L D R 9 J n F 1 b 3 Q 7 L C Z x d W 9 0 O 1 N l Y 3 R p b 2 4 x L 2 F w c G x p Y 2 F 0 a W 9 u c 1 9 h c H B y b 3 Z l Z C 9 B d X R v U m V t b 3 Z l Z E N v b H V t b n M x L n t J Q 1 Q s N X 0 m c X V v d D s s J n F 1 b 3 Q 7 U 2 V j d G l v b j E v Y X B w b G l j Y X R p b 2 5 z X 2 F w c H J v d m V k L 0 F 1 d G 9 S Z W 1 v d m V k Q 2 9 s d W 1 u c z E u e 1 N v Y 2 l h b C B z Y 2 l l b m N l c y B c d T A w M j Y g Y n V z a W 5 l c 3 M g b W F u Y W d l b W V u d C w 2 f S Z x d W 9 0 O 1 0 s J n F 1 b 3 Q 7 Q 2 9 s d W 1 u Q 2 9 1 b n Q m c X V v d D s 6 N y w m c X V v d D t L Z X l D b 2 x 1 b W 5 O Y W 1 l c y Z x d W 9 0 O z p b X S w m c X V v d D t D b 2 x 1 b W 5 J Z G V u d G l 0 a W V z J n F 1 b 3 Q 7 O l s m c X V v d D t T Z W N 0 a W 9 u M S 9 h c H B s a W N h d G l v b n N f Y X B w c m 9 2 Z W Q v Q X V 0 b 1 J l b W 9 2 Z W R D b 2 x 1 b W 5 z M S 5 7 S W 5 z d H J 1 b W V u d C w w f S Z x d W 9 0 O y w m c X V v d D t T Z W N 0 a W 9 u M S 9 h c H B s a W N h d G l v b n N f Y X B w c m 9 2 Z W Q v Q X V 0 b 1 J l b W 9 2 Z W R D b 2 x 1 b W 5 z M S 5 7 V H l w Z S w x f S Z x d W 9 0 O y w m c X V v d D t T Z W N 0 a W 9 u M S 9 h c H B s a W N h d G l v b n N f Y X B w c m 9 2 Z W Q v Q X V 0 b 1 J l b W 9 2 Z W R D b 2 x 1 b W 5 z M S 5 7 R W 5 n a W 5 l Z X J p b m c s M n 0 m c X V v d D s s J n F 1 b 3 Q 7 U 2 V j d G l v b j E v Y X B w b G l j Y X R p b 2 5 z X 2 F w c H J v d m V k L 0 F 1 d G 9 S Z W 1 v d m V k Q 2 9 s d W 1 u c z E u e 0 x p Z m U g c 2 N p Z W 5 j Z X M s M 3 0 m c X V v d D s s J n F 1 b 3 Q 7 U 2 V j d G l v b j E v Y X B w b G l j Y X R p b 2 5 z X 2 F w c H J v d m V k L 0 F 1 d G 9 S Z W 1 v d m V k Q 2 9 s d W 1 u c z E u e 0 V u Z X J n e S B c d T A w M j Y g Z W 5 2 a X J v b m 1 l b n Q s N H 0 m c X V v d D s s J n F 1 b 3 Q 7 U 2 V j d G l v b j E v Y X B w b G l j Y X R p b 2 5 z X 2 F w c H J v d m V k L 0 F 1 d G 9 S Z W 1 v d m V k Q 2 9 s d W 1 u c z E u e 0 l D V C w 1 f S Z x d W 9 0 O y w m c X V v d D t T Z W N 0 a W 9 u M S 9 h c H B s a W N h d G l v b n N f Y X B w c m 9 2 Z W Q v Q X V 0 b 1 J l b W 9 2 Z W R D b 2 x 1 b W 5 z M S 5 7 U 2 9 j a W F s I H N j a W V u Y 2 V z I F x 1 M D A y N i B i d X N p b m V z c y B t Y W 5 h Z 2 V t Z W 5 0 L D Z 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R W 5 0 c n k g V H l w Z T 0 i T G 9 h Z G V k V G 9 B b m F s e X N p c 1 N l c n Z p Y 2 V z I i B W Y W x 1 Z T 0 i b D A i L z 4 8 L 1 N 0 Y W J s Z U V u d H J p Z X M + P C 9 J d G V t P j x J d G V t P j x J d G V t T G 9 j Y X R p b 2 4 + P E l 0 Z W 1 U e X B l P k Z v c m 1 1 b G E 8 L 0 l 0 Z W 1 U e X B l P j x J d G V t U G F 0 a D 5 T Z W N 0 a W 9 u M S 9 U Y W J l b G x l M T I 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1 L T E x L T A 2 V D E 0 O j Q 2 O j E w L j k 1 N D g w N j h a I i 8 + P E V u d H J 5 I F R 5 c G U 9 I k Z p b G x D b 2 x 1 b W 5 U e X B l c y I g V m F s d W U 9 I n N C Z 1 l H Q l E 9 P S I v P j x F b n R y e S B U e X B l P S J G a W x s Q 2 9 s d W 1 u T m F t Z X M i I F Z h b H V l P S J z W y Z x d W 9 0 O 2 l u c 3 R y d W 1 l b n Q m c X V v d D s s J n F 1 b 3 Q 7 a W 5 z d C Z x d W 9 0 O y w m c X V v d D t B d H R y a W J 1 d C Z x d W 9 0 O y w m c X V v d D t X Z X J 0 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4 N W J h O D Q w Z i 1 j N W Y 4 L T R h N j E t Y T E 3 N i 0 z Z m Y 3 M G Q 5 Y z l k Y m Y i L z 4 8 R W 5 0 c n k g V H l w Z T 0 i U m V s Y X R p b 2 5 z a G l w S W 5 m b 0 N v b n R h a W 5 l c i I g V m F s d W U 9 I n N 7 J n F 1 b 3 Q 7 Y 2 9 s d W 1 u Q 2 9 1 b n Q m c X V v d D s 6 N C w m c X V v d D t r Z X l D b 2 x 1 b W 5 O Y W 1 l c y Z x d W 9 0 O z p b X S w m c X V v d D t x d W V y e V J l b G F 0 a W 9 u c 2 h p c H M m c X V v d D s 6 W 1 0 s J n F 1 b 3 Q 7 Y 2 9 s d W 1 u S W R l b n R p d G l l c y Z x d W 9 0 O z p b J n F 1 b 3 Q 7 U 2 V j d G l v b j E v V G F i Z W x s Z T E y L 0 F 1 d G 9 S Z W 1 v d m V k Q 2 9 s d W 1 u c z E u e 2 l u c 3 R y d W 1 l b n Q s M H 0 m c X V v d D s s J n F 1 b 3 Q 7 U 2 V j d G l v b j E v V G F i Z W x s Z T E y L 0 F 1 d G 9 S Z W 1 v d m V k Q 2 9 s d W 1 u c z E u e 2 l u c 3 Q s M X 0 m c X V v d D s s J n F 1 b 3 Q 7 U 2 V j d G l v b j E v V G F i Z W x s Z T E y L 0 F 1 d G 9 S Z W 1 v d m V k Q 2 9 s d W 1 u c z E u e 0 F 0 d H J p Y n V 0 L D J 9 J n F 1 b 3 Q 7 L C Z x d W 9 0 O 1 N l Y 3 R p b 2 4 x L 1 R h Y m V s b G U x M i 9 B d X R v U m V t b 3 Z l Z E N v b H V t b n M x L n t X Z X J 0 L D N 9 J n F 1 b 3 Q 7 X S w m c X V v d D t D b 2 x 1 b W 5 D b 3 V u d C Z x d W 9 0 O z o 0 L C Z x d W 9 0 O 0 t l e U N v b H V t b k 5 h b W V z J n F 1 b 3 Q 7 O l t d L C Z x d W 9 0 O 0 N v b H V t b k l k Z W 5 0 a X R p Z X M m c X V v d D s 6 W y Z x d W 9 0 O 1 N l Y 3 R p b 2 4 x L 1 R h Y m V s b G U x M i 9 B d X R v U m V t b 3 Z l Z E N v b H V t b n M x L n t p b n N 0 c n V t Z W 5 0 L D B 9 J n F 1 b 3 Q 7 L C Z x d W 9 0 O 1 N l Y 3 R p b 2 4 x L 1 R h Y m V s b G U x M i 9 B d X R v U m V t b 3 Z l Z E N v b H V t b n M x L n t p b n N 0 L D F 9 J n F 1 b 3 Q 7 L C Z x d W 9 0 O 1 N l Y 3 R p b 2 4 x L 1 R h Y m V s b G U x M i 9 B d X R v U m V t b 3 Z l Z E N v b H V t b n M x L n t B d H R y a W J 1 d C w y f S Z x d W 9 0 O y w m c X V v d D t T Z W N 0 a W 9 u M S 9 U Y W J l b G x l M T I v Q X V 0 b 1 J l b W 9 2 Z W R D b 2 x 1 b W 5 z M S 5 7 V 2 V y d C w z 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V G F i Z W x s Z T I v U X V l b G x l P C 9 J d G V t U G F 0 a D 4 8 L 0 l 0 Z W 1 M b 2 N h d G l v b j 4 8 U 3 R h Y m x l R W 5 0 c m l l c y 8 + P C 9 J d G V t P j x J d G V t P j x J d G V t T G 9 j Y X R p b 2 4 + P E l 0 Z W 1 U e X B l P k Z v c m 1 1 b G E 8 L 0 l 0 Z W 1 U e X B l P j x J d G V t U G F 0 a D 5 T Z W N 0 a W 9 u M S 9 U Y W J l b G x l M i 9 H Z S V D M y V B N G 5 k Z X J 0 Z X I l M j B U e X A 8 L 0 l 0 Z W 1 Q Y X R o P j w v S X R l b U x v Y 2 F 0 a W 9 u P j x T d G F i b G V F b n R y a W V z L z 4 8 L 0 l 0 Z W 0 + P E l 0 Z W 0 + P E l 0 Z W 1 M b 2 N h d G l v b j 4 8 S X R l b V R 5 c G U + R m 9 y b X V s Y T w v S X R l b V R 5 c G U + P E l 0 Z W 1 Q Y X R o P l N l Y 3 R p b 2 4 x L 1 R h Y m V s b G U y L 0 V u d G Z l c m 5 0 Z S U y M F N w Y W x 0 Z W 4 8 L 0 l 0 Z W 1 Q Y X R o P j w v S X R l b U x v Y 2 F 0 a W 9 u P j x T d G F i b G V F b n R y a W V z L z 4 8 L 0 l 0 Z W 0 + P E l 0 Z W 0 + P E l 0 Z W 1 M b 2 N h d G l v b j 4 8 S X R l b V R 5 c G U + R m 9 y b X V s Y T w v S X R l b V R 5 c G U + P E l 0 Z W 1 Q Y X R o P l N l Y 3 R p b 2 4 x L 1 R h Y m V s b G U y L 0 V u d H B p d m 9 0 a W V y d G U l M j B T c G F s d G V u P C 9 J d G V t U G F 0 a D 4 8 L 0 l 0 Z W 1 M b 2 N h d G l v b j 4 8 U 3 R h Y m x l R W 5 0 c m l l c y 8 + P C 9 J d G V t P j x J d G V t P j x J d G V t T G 9 j Y X R p b 2 4 + P E l 0 Z W 1 U e X B l P k Z v c m 1 1 b G E 8 L 0 l 0 Z W 1 U e X B l P j x J d G V t U G F 0 a D 5 T Z W N 0 a W 9 u M S 9 U Y W J l b G x l M i 9 H Z S V D M y V B N G 5 k Z X J 0 Z X I l M j B U e X A x P C 9 J d G V t U G F 0 a D 4 8 L 0 l 0 Z W 1 M b 2 N h d G l v b j 4 8 U 3 R h Y m x l R W 5 0 c m l l c y 8 + P C 9 J d G V t P j x J d G V t P j x J d G V t T G 9 j Y X R p b 2 4 + P E l 0 Z W 1 U e X B l P k Z v c m 1 1 b G E 8 L 0 l 0 Z W 1 U e X B l P j x J d G V t U G F 0 a D 5 T Z W N 0 a W 9 u M S 9 m d W 5 k c 1 9 h c H B y b 3 Z l Z C 9 R d W V s b G U 8 L 0 l 0 Z W 1 Q Y X R o P j w v S X R l b U x v Y 2 F 0 a W 9 u P j x T d G F i b G V F b n R y a W V z L z 4 8 L 0 l 0 Z W 0 + P E l 0 Z W 0 + P E l 0 Z W 1 M b 2 N h d G l v b j 4 8 S X R l b V R 5 c G U + R m 9 y b X V s Y T w v S X R l b V R 5 c G U + P E l 0 Z W 1 Q Y X R o P l N l Y 3 R p b 2 4 x L 2 Z 1 b m R z X 2 F w c H J v d m V k L 0 d l J U M z J U E 0 b m R l c n R l c i U y M F R 5 c D w v S X R l b V B h d G g + P C 9 J d G V t T G 9 j Y X R p b 2 4 + P F N 0 Y W J s Z U V u d H J p Z X M v P j w v S X R l b T 4 8 S X R l b T 4 8 S X R l b U x v Y 2 F 0 a W 9 u P j x J d G V t V H l w Z T 5 G b 3 J t d W x h P C 9 J d G V t V H l w Z T 4 8 S X R l b V B h d G g + U 2 V j d G l v b j E v Z n V u Z H N f Y X B w c m 9 2 Z W Q v R 3 J 1 c H B p Z X J 0 Z S U y M F p l a W x l b j w v S X R l b V B h d G g + P C 9 J d G V t T G 9 j Y X R p b 2 4 + P F N 0 Y W J s Z U V u d H J p Z X M v P j w v S X R l b T 4 8 S X R l b T 4 8 S X R l b U x v Y 2 F 0 a W 9 u P j x J d G V t V H l w Z T 5 G b 3 J t d W x h P C 9 J d G V t V H l w Z T 4 8 S X R l b V B h d G g + U 2 V j d G l v b j E v Z n V u Z H N f Y X B w c m 9 2 Z W Q v R 2 V m a W x 0 Z X J 0 Z S U y M F p l a W x l b j w v S X R l b V B h d G g + P C 9 J d G V t T G 9 j Y X R p b 2 4 + P F N 0 Y W J s Z U V u d H J p Z X M v P j w v S X R l b T 4 8 S X R l b T 4 8 S X R l b U x v Y 2 F 0 a W 9 u P j x J d G V t V H l w Z T 5 G b 3 J t d W x h P C 9 J d G V t V H l w Z T 4 8 S X R l b V B h d G g + U 2 V j d G l v b j E v Z n V u Z H N f Y X B w c m 9 2 Z W Q v R 2 V y d W 5 k Z X Q 8 L 0 l 0 Z W 1 Q Y X R o P j w v S X R l b U x v Y 2 F 0 a W 9 u P j x T d G F i b G V F b n R y a W V z L z 4 8 L 0 l 0 Z W 0 + P E l 0 Z W 0 + P E l 0 Z W 1 M b 2 N h d G l v b j 4 8 S X R l b V R 5 c G U + R m 9 y b X V s Y T w v S X R l b V R 5 c G U + P E l 0 Z W 1 Q Y X R o P l N l Y 3 R p b 2 4 x L 2 F w c G x p Y 2 F 0 a W 9 u c 1 9 h c H B y b 3 Z l Z C 9 R d W V s b G U 8 L 0 l 0 Z W 1 Q Y X R o P j w v S X R l b U x v Y 2 F 0 a W 9 u P j x T d G F i b G V F b n R y a W V z L z 4 8 L 0 l 0 Z W 0 + P E l 0 Z W 0 + P E l 0 Z W 1 M b 2 N h d G l v b j 4 8 S X R l b V R 5 c G U + R m 9 y b X V s Y T w v S X R l b V R 5 c G U + P E l 0 Z W 1 Q Y X R o P l N l Y 3 R p b 2 4 x L 2 F w c G x p Y 2 F 0 a W 9 u c 1 9 h c H B y b 3 Z l Z C 9 H Z S V D M y V B N G 5 k Z X J 0 Z X I l M j B U e X A 8 L 0 l 0 Z W 1 Q Y X R o P j w v S X R l b U x v Y 2 F 0 a W 9 u P j x T d G F i b G V F b n R y a W V z L z 4 8 L 0 l 0 Z W 0 + P E l 0 Z W 0 + P E l 0 Z W 1 M b 2 N h d G l v b j 4 8 S X R l b V R 5 c G U + R m 9 y b X V s Y T w v S X R l b V R 5 c G U + P E l 0 Z W 1 Q Y X R o P l N l Y 3 R p b 2 4 x L 2 F w c G x p Y 2 F 0 a W 9 u c 1 9 h c H B y b 3 Z l Z C 9 H c n V w c G l l c n R l J T I w W m V p b G V u P C 9 J d G V t U G F 0 a D 4 8 L 0 l 0 Z W 1 M b 2 N h d G l v b j 4 8 U 3 R h Y m x l R W 5 0 c m l l c y 8 + P C 9 J d G V t P j x J d G V t P j x J d G V t T G 9 j Y X R p b 2 4 + P E l 0 Z W 1 U e X B l P k Z v c m 1 1 b G E 8 L 0 l 0 Z W 1 U e X B l P j x J d G V t U G F 0 a D 5 T Z W N 0 a W 9 u M S 9 h c H B s a W N h d G l v b n N f Y X B w c m 9 2 Z W Q v R 2 V m a W x 0 Z X J 0 Z S U y M F p l a W x l b j w v S X R l b V B h d G g + P C 9 J d G V t T G 9 j Y X R p b 2 4 + P F N 0 Y W J s Z U V u d H J p Z X M v P j w v S X R l b T 4 8 S X R l b T 4 8 S X R l b U x v Y 2 F 0 a W 9 u P j x J d G V t V H l w Z T 5 G b 3 J t d W x h P C 9 J d G V t V H l w Z T 4 8 S X R l b V B h d G g + U 2 V j d G l v b j E v Y X B w b G l j Y X R p b 2 5 z X 2 F w c H J v d m V k L 0 d l c n V u Z G V 0 P C 9 J d G V t U G F 0 a D 4 8 L 0 l 0 Z W 1 M b 2 N h d G l v b j 4 8 U 3 R h Y m x l R W 5 0 c m l l c y 8 + P C 9 J d G V t P j x J d G V t P j x J d G V t T G 9 j Y X R p b 2 4 + P E l 0 Z W 1 U e X B l P k Z v c m 1 1 b G E 8 L 0 l 0 Z W 1 U e X B l P j x J d G V t U G F 0 a D 5 T Z W N 0 a W 9 u M S 9 h c H B s a W N h d G l v b n N f Y X B w c m 9 2 Z W Q v U G l 2 b 3 R p Z X J 0 Z S U y M F N w Y W x 0 Z T w v S X R l b V B h d G g + P C 9 J d G V t T G 9 j Y X R p b 2 4 + P F N 0 Y W J s Z U V u d H J p Z X M v P j w v S X R l b T 4 8 S X R l b T 4 8 S X R l b U x v Y 2 F 0 a W 9 u P j x J d G V t V H l w Z T 5 G b 3 J t d W x h P C 9 J d G V t V H l w Z T 4 8 S X R l b V B h d G g + U 2 V j d G l v b j E v Z n V u Z H N f Y X B w c m 9 2 Z W Q v U G l 2 b 3 R p Z X J 0 Z S U y M F N w Y W x 0 Z T w v S X R l b V B h d G g + P C 9 J d G V t T G 9 j Y X R p b 2 4 + P F N 0 Y W J s Z U V u d H J p Z X M v P j w v S X R l b T 4 8 S X R l b T 4 8 S X R l b U x v Y 2 F 0 a W 9 u P j x J d G V t V H l w Z T 5 G b 3 J t d W x h P C 9 J d G V t V H l w Z T 4 8 S X R l b V B h d G g + U 2 V j d G l v b j E v Y X B w b G l j Y X R p b 2 5 z X 2 F w c H J v d m V k L 0 5 l d S U y M G F u Z 2 V v c m R u Z X R l J T I w U 3 B h b H R l b j w v S X R l b V B h d G g + P C 9 J d G V t T G 9 j Y X R p b 2 4 + P F N 0 Y W J s Z U V u d H J p Z X M v P j w v S X R l b T 4 8 S X R l b T 4 8 S X R l b U x v Y 2 F 0 a W 9 u P j x J d G V t V H l w Z T 5 G b 3 J t d W x h P C 9 J d G V t V H l w Z T 4 8 S X R l b V B h d G g + U 2 V j d G l v b j E v Z n V u Z H N f Y X B w c m 9 2 Z W Q v T m V 1 J T I w Y W 5 n Z W 9 y Z G 5 l d G U l M j B T c G F s d G V u P C 9 J d G V t U G F 0 a D 4 8 L 0 l 0 Z W 1 M b 2 N h d G l v b j 4 8 U 3 R h Y m x l R W 5 0 c m l l c y 8 + P C 9 J d G V t P j x J d G V t P j x J d G V t T G 9 j Y X R p b 2 4 + P E l 0 Z W 1 U e X B l P k Z v c m 1 1 b G E 8 L 0 l 0 Z W 1 U e X B l P j x J d G V t U G F 0 a D 5 T Z W N 0 a W 9 u M S 9 U Y W J l b G x l M T I v U X V l b G x l P C 9 J d G V t U G F 0 a D 4 8 L 0 l 0 Z W 1 M b 2 N h d G l v b j 4 8 U 3 R h Y m x l R W 5 0 c m l l c y 8 + P C 9 J d G V t P j x J d G V t P j x J d G V t T G 9 j Y X R p b 2 4 + P E l 0 Z W 1 U e X B l P k Z v c m 1 1 b G E 8 L 0 l 0 Z W 1 U e X B l P j x J d G V t U G F 0 a D 5 T Z W N 0 a W 9 u M S 9 U Y W J l b G x l M T I v R 2 U l Q z M l Q T R u Z G V y d G V y J T I w V H l w P C 9 J d G V t U G F 0 a D 4 8 L 0 l 0 Z W 1 M b 2 N h d G l v b j 4 8 U 3 R h Y m x l R W 5 0 c m l l c y 8 + P C 9 J d G V t P j x J d G V t P j x J d G V t T G 9 j Y X R p b 2 4 + P E l 0 Z W 1 U e X B l P k Z v c m 1 1 b G E 8 L 0 l 0 Z W 1 U e X B l P j x J d G V t U G F 0 a D 5 T Z W N 0 a W 9 u M S 9 U Y W J l b G x l M T I v R W 5 0 c G l 2 b 3 R p Z X J 0 Z S U y M F N w Y W x 0 Z W 4 8 L 0 l 0 Z W 1 Q Y X R o P j w v S X R l b U x v Y 2 F 0 a W 9 u P j x T d G F i b G V F b n R y a W V z L z 4 8 L 0 l 0 Z W 0 + P E l 0 Z W 0 + P E l 0 Z W 1 M b 2 N h d G l v b j 4 8 S X R l b V R 5 c G U + R m 9 y b X V s Y T w v S X R l b V R 5 c G U + P E l 0 Z W 1 Q Y X R o P l N l Y 3 R p b 2 4 x L 1 R h Y m V s b G U x M i 9 T b 3 J 0 a W V y d G U l M j B a Z W l s Z W 4 8 L 0 l 0 Z W 1 Q Y X R o P j w v S X R l b U x v Y 2 F 0 a W 9 u P j x T d G F i b G V F b n R y a W V z L z 4 8 L 0 l 0 Z W 0 + P E l 0 Z W 0 + P E l 0 Z W 1 M b 2 N h d G l v b j 4 8 S X R l b V R 5 c G U + R m 9 y b X V s Y T w v S X R l b V R 5 c G U + P E l 0 Z W 1 Q Y X R o P l N l Y 3 R p b 2 4 x L 1 R h Y m V s b G U x M i 9 H Z X J 1 b m R l d D w v S X R l b V B h d G g + P C 9 J d G V t T G 9 j Y X R p b 2 4 + P F N 0 Y W J s Z U V u d H J p Z X M v P j w v S X R l b T 4 8 S X R l b T 4 8 S X R l b U x v Y 2 F 0 a W 9 u P j x J d G V t V H l w Z T 5 B b G x G b 3 J t d W x h c z w v S X R l b V R 5 c G U + P E l 0 Z W 1 Q Y X R o P j w v S X R l b V B h d G g + P C 9 J d G V t T G 9 j Y X R p b 2 4 + P F N 0 Y W J s Z U V u d H J p Z X M + P E V u d H J 5 I F R 5 c G U 9 I l F 1 Z X J 5 R 3 J v d X B z I i B W Y W x 1 Z T 0 i c 0 F B Q U F B Q T 0 9 I i 8 + P E V u d H J 5 I F R 5 c G U 9 I l J l b G F 0 a W 9 u c 2 h p c H M i I F Z h b H V l P S J z Q U F B Q U F B P T 0 i L z 4 8 L 1 N 0 Y W J s Z U V u d H J p Z X M + P C 9 J d G V t P j w v S X R l b X M + P C 9 M b 2 N h b F B h Y 2 t h Z 2 V N Z X R h Z G F 0 Y U Z p b G U + F g A A A F B L B Q Y A A A A A A A A A A A A A A A A A A A A A A A A m A Q A A A Q A A A N C M n d 8 B F d E R j H o A w E / C l + s B A A A A f b w H 6 R n h R 0 S B Z 5 E i V y a p f w A A A A A C A A A A A A A Q Z g A A A A E A A C A A A A D p 4 R n t w h l G g / T e w M v X 3 g X X c F 3 m g n P B R / A E V S N O / w 0 4 7 w A A A A A O g A A A A A I A A C A A A A B 6 R F c p N F X z q + c 4 + j / j u h z g l W w F o S y E X X b Z J L K u x e T a g l A A A A D A l K K g b 1 l R P 7 A h V y h 9 P s 6 O 9 u C E v / H i t t Z V F T 9 J W U d t q J r U 2 E y f v 2 n f M p p 2 D / 3 i v Y v M D o 7 V a S G l / n o o w d 8 8 o U q M V S u p 9 k B a W i Q 5 c D K c w 0 Q z Q 0 A A A A D h I / G l R 8 U 7 + Q z D d 1 2 u H j y q B N g c F V e B n M c 8 u j 2 g 3 i U 9 p Z 2 K 6 n N l f O s s f c R L O + z C W E J N Q O E d P 7 L r I j l n M G G u 0 J k 0 < / D a t a M a s h u p > 
</file>

<file path=customXml/itemProps1.xml><?xml version="1.0" encoding="utf-8"?>
<ds:datastoreItem xmlns:ds="http://schemas.openxmlformats.org/officeDocument/2006/customXml" ds:itemID="{65A056A4-1084-40BB-95BE-B1C34E33E007}">
  <ds:schemaRefs>
    <ds:schemaRef ds:uri="http://schemas.microsoft.com/sharepoint/v3/contenttype/forms"/>
  </ds:schemaRefs>
</ds:datastoreItem>
</file>

<file path=customXml/itemProps2.xml><?xml version="1.0" encoding="utf-8"?>
<ds:datastoreItem xmlns:ds="http://schemas.openxmlformats.org/officeDocument/2006/customXml" ds:itemID="{DD48474D-156A-44F7-AB25-B19B451BB1D0}">
  <ds:schemaRefs>
    <ds:schemaRef ds:uri="http://www.w3.org/XML/1998/namespace"/>
    <ds:schemaRef ds:uri="http://schemas.microsoft.com/office/2006/documentManagement/types"/>
    <ds:schemaRef ds:uri="http://purl.org/dc/terms/"/>
    <ds:schemaRef ds:uri="http://schemas.openxmlformats.org/package/2006/metadata/core-properties"/>
    <ds:schemaRef ds:uri="http://purl.org/dc/elements/1.1/"/>
    <ds:schemaRef ds:uri="http://schemas.microsoft.com/office/infopath/2007/PartnerControls"/>
    <ds:schemaRef ds:uri="d08a3446-52a8-4192-ab69-51919c41affd"/>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A905A876-F084-4B98-9099-D38C387A2F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8a3446-52a8-4192-ab69-51919c41af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8C5A2F5-6663-4B42-8510-327BE70E5FA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Wirkungindikatoren</vt:lpstr>
      <vt:lpstr>Über das Wirkungsmonitoring</vt:lpstr>
      <vt:lpstr>'Über das Wirkungsmonitoring'!Druckbereich</vt:lpstr>
      <vt:lpstr>Wirkungindikatoren!Druckbereich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Waldmann Paul Innosuisse</dc:creator>
  <cp:lastModifiedBy>Adrian Riser</cp:lastModifiedBy>
  <cp:lastPrinted>2025-01-30T10:37:41Z</cp:lastPrinted>
  <dcterms:created xsi:type="dcterms:W3CDTF">2023-10-12T14:49:21Z</dcterms:created>
  <dcterms:modified xsi:type="dcterms:W3CDTF">2026-08-18T06:55:33Z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0x01010002C8EEEFD5FB2248ABAC76EAB6229383</vt:lpwstr>
  </property>
  <property fmtid="{D5CDD505-2E9C-101B-9397-08002B2CF9AE}" pid="3" name="xd_ProgID">
    <vt:lpwstr/>
  </property>
  <property fmtid="{D5CDD505-2E9C-101B-9397-08002B2CF9AE}" pid="4" name="TemplateUrl">
    <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y fmtid="{D5CDD505-2E9C-101B-9397-08002B2CF9AE}" pid="8" name="GUID">
    <vt:lpwstr>f7187b4e-3e5f-4413-b8f9-52de4279d562</vt:lpwstr>
  </property>
  <property fmtid="{D5CDD505-2E9C-101B-9397-08002B2CF9AE}" pid="9" name="xd_Signature">
    <vt:bool>false</vt:bool>
  </property>
</Properties>
</file>